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owadmin\Downloads\ClockBinAndLatencyTest\3.11\"/>
    </mc:Choice>
  </mc:AlternateContent>
  <xr:revisionPtr revIDLastSave="0" documentId="13_ncr:1_{860808D0-4A84-49B3-8486-0D9728750E3A}" xr6:coauthVersionLast="45" xr6:coauthVersionMax="45" xr10:uidLastSave="{00000000-0000-0000-0000-000000000000}"/>
  <bookViews>
    <workbookView xWindow="28680" yWindow="300" windowWidth="25440" windowHeight="15390" tabRatio="995" xr2:uid="{00000000-000D-0000-FFFF-FFFF00000000}"/>
  </bookViews>
  <sheets>
    <sheet name="Example-SessionX" sheetId="1" r:id="rId1"/>
  </sheets>
  <definedNames>
    <definedName name="_xlnm._FilterDatabase" localSheetId="0" hidden="1">'Example-SessionX'!$E$8:$DA$336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G9" i="1"/>
  <c r="C6" i="1" l="1"/>
  <c r="C7" i="1" s="1"/>
  <c r="F6" i="1"/>
  <c r="H9" i="1"/>
  <c r="F3" i="1"/>
  <c r="F5" i="1" l="1"/>
  <c r="G8" i="1"/>
  <c r="F9" i="1"/>
  <c r="J9" i="1"/>
  <c r="J8" i="1" l="1"/>
  <c r="Z9" i="1"/>
  <c r="CW9" i="1"/>
  <c r="CN9" i="1"/>
  <c r="V9" i="1"/>
  <c r="CK9" i="1"/>
  <c r="BD9" i="1"/>
  <c r="CO9" i="1"/>
  <c r="CF9" i="1"/>
  <c r="R9" i="1"/>
  <c r="BH9" i="1"/>
  <c r="CU9" i="1"/>
  <c r="CZ9" i="1"/>
  <c r="CY9" i="1"/>
  <c r="M9" i="1"/>
  <c r="AA9" i="1"/>
  <c r="BZ9" i="1"/>
  <c r="BL9" i="1"/>
  <c r="AR9" i="1"/>
  <c r="BR9" i="1"/>
  <c r="CP9" i="1"/>
  <c r="CX9" i="1"/>
  <c r="I9" i="1"/>
  <c r="W9" i="1"/>
  <c r="BJ9" i="1"/>
  <c r="AS9" i="1"/>
  <c r="BI9" i="1"/>
  <c r="CR9" i="1"/>
  <c r="K9" i="1"/>
  <c r="AT9" i="1"/>
  <c r="DA9" i="1"/>
  <c r="Y9" i="1"/>
  <c r="BF9" i="1"/>
  <c r="AP9" i="1"/>
  <c r="CD9" i="1"/>
  <c r="CG9" i="1"/>
  <c r="AW9" i="1"/>
  <c r="BV9" i="1"/>
  <c r="AZ9" i="1"/>
  <c r="CB9" i="1"/>
  <c r="BS9" i="1"/>
  <c r="CV9" i="1"/>
  <c r="P9" i="1"/>
  <c r="O9" i="1"/>
  <c r="U9" i="1"/>
  <c r="AH9" i="1"/>
  <c r="AJ9" i="1"/>
  <c r="BE9" i="1"/>
  <c r="CA9" i="1"/>
  <c r="AI9" i="1"/>
  <c r="BY9" i="1"/>
  <c r="BW9" i="1"/>
  <c r="CT9" i="1"/>
  <c r="CH9" i="1"/>
  <c r="BA9" i="1"/>
  <c r="BP9" i="1"/>
  <c r="AF9" i="1"/>
  <c r="BM9" i="1"/>
  <c r="CJ9" i="1"/>
  <c r="AD9" i="1"/>
  <c r="AK9" i="1"/>
  <c r="AM9" i="1"/>
  <c r="CI9" i="1"/>
  <c r="AC9" i="1"/>
  <c r="L9" i="1"/>
  <c r="BQ9" i="1"/>
  <c r="BC9" i="1"/>
  <c r="AG9" i="1"/>
  <c r="N9" i="1"/>
  <c r="AN9" i="1"/>
  <c r="AQ9" i="1"/>
  <c r="AE9" i="1"/>
  <c r="BG9" i="1"/>
  <c r="AO9" i="1"/>
  <c r="CQ9" i="1"/>
  <c r="BN9" i="1"/>
  <c r="T9" i="1"/>
  <c r="BO9" i="1"/>
  <c r="AX9" i="1"/>
  <c r="AV9" i="1"/>
  <c r="BB9" i="1"/>
  <c r="BT9" i="1"/>
  <c r="BU9" i="1"/>
  <c r="CE9" i="1"/>
  <c r="BK9" i="1"/>
  <c r="CS9" i="1"/>
  <c r="CM9" i="1"/>
  <c r="CC9" i="1"/>
  <c r="Q9" i="1"/>
  <c r="S9" i="1"/>
  <c r="BX9" i="1"/>
  <c r="AB9" i="1"/>
  <c r="X9" i="1"/>
  <c r="AL9" i="1"/>
  <c r="CL9" i="1"/>
  <c r="AY9" i="1"/>
  <c r="AU9" i="1"/>
  <c r="K6" i="1" l="1"/>
  <c r="K5" i="1" s="1"/>
  <c r="K3" i="1"/>
  <c r="CK8" i="1"/>
  <c r="BA8" i="1"/>
  <c r="BZ8" i="1"/>
  <c r="V8" i="1"/>
  <c r="CU8" i="1"/>
  <c r="CA8" i="1"/>
  <c r="AY8" i="1"/>
  <c r="W8" i="1"/>
  <c r="DA8" i="1"/>
  <c r="Z8" i="1"/>
  <c r="Q8" i="1"/>
  <c r="BP8" i="1"/>
  <c r="AP8" i="1"/>
  <c r="AE8" i="1"/>
  <c r="BR8" i="1"/>
  <c r="AG8" i="1"/>
  <c r="CM8" i="1"/>
  <c r="AA8" i="1"/>
  <c r="AH8" i="1"/>
  <c r="AT8" i="1"/>
  <c r="K8" i="1"/>
  <c r="CT8" i="1"/>
  <c r="BT8" i="1"/>
  <c r="CF8" i="1"/>
  <c r="CR8" i="1"/>
  <c r="R8" i="1"/>
  <c r="AI8" i="1"/>
  <c r="CG8" i="1"/>
  <c r="BL8" i="1"/>
  <c r="CY8" i="1"/>
  <c r="AC8" i="1"/>
  <c r="AK8" i="1"/>
  <c r="AD8" i="1"/>
  <c r="CL8" i="1"/>
  <c r="BN8" i="1"/>
  <c r="N8" i="1"/>
  <c r="Y8" i="1"/>
  <c r="AW8" i="1"/>
  <c r="AF8" i="1"/>
  <c r="BO8" i="1"/>
  <c r="AV8" i="1"/>
  <c r="CO8" i="1"/>
  <c r="BC8" i="1"/>
  <c r="CI8" i="1"/>
  <c r="I8" i="1"/>
  <c r="AL8" i="1"/>
  <c r="CE8" i="1"/>
  <c r="BH8" i="1"/>
  <c r="BY8" i="1"/>
  <c r="BB8" i="1"/>
  <c r="CZ8" i="1"/>
  <c r="AN8" i="1"/>
  <c r="AQ8" i="1"/>
  <c r="AR8" i="1"/>
  <c r="CX8" i="1"/>
  <c r="S8" i="1"/>
  <c r="BQ8" i="1"/>
  <c r="AU8" i="1"/>
  <c r="CJ8" i="1"/>
  <c r="AB8" i="1"/>
  <c r="CQ8" i="1"/>
  <c r="CD8" i="1"/>
  <c r="AZ8" i="1"/>
  <c r="BK8" i="1"/>
  <c r="BG8" i="1"/>
  <c r="BJ8" i="1"/>
  <c r="CB8" i="1"/>
  <c r="BF8" i="1"/>
  <c r="CH8" i="1"/>
  <c r="AJ8" i="1"/>
  <c r="AS8" i="1"/>
  <c r="AO8" i="1"/>
  <c r="BU8" i="1"/>
  <c r="U8" i="1"/>
  <c r="BE8" i="1"/>
  <c r="T8" i="1"/>
  <c r="CP8" i="1"/>
  <c r="L8" i="1"/>
  <c r="AM8" i="1"/>
  <c r="CV8" i="1"/>
  <c r="BX8" i="1"/>
  <c r="CW8" i="1"/>
  <c r="BW8" i="1"/>
  <c r="P8" i="1"/>
  <c r="X8" i="1"/>
  <c r="CN8" i="1"/>
  <c r="AX8" i="1"/>
  <c r="BI8" i="1"/>
  <c r="O8" i="1"/>
  <c r="BS8" i="1"/>
  <c r="CS8" i="1"/>
  <c r="CC8" i="1"/>
  <c r="M8" i="1"/>
  <c r="BV8" i="1"/>
  <c r="BD8" i="1"/>
  <c r="BM8" i="1"/>
  <c r="H8" i="1"/>
</calcChain>
</file>

<file path=xl/sharedStrings.xml><?xml version="1.0" encoding="utf-8"?>
<sst xmlns="http://schemas.openxmlformats.org/spreadsheetml/2006/main" count="26" uniqueCount="26">
  <si>
    <t>Trial</t>
  </si>
  <si>
    <t>TrialCount</t>
  </si>
  <si>
    <t>Total Milli</t>
  </si>
  <si>
    <t>BIN N %</t>
  </si>
  <si>
    <t>Pad Rows</t>
  </si>
  <si>
    <t>Minutes</t>
  </si>
  <si>
    <t>Expected 1</t>
  </si>
  <si>
    <t>Valid Clock</t>
  </si>
  <si>
    <t>Valid Clock %</t>
  </si>
  <si>
    <t>BIG BIN SUM</t>
  </si>
  <si>
    <t>BIG BIN SUM %</t>
  </si>
  <si>
    <t>Samples per ms</t>
  </si>
  <si>
    <t>Total BIN SUM</t>
  </si>
  <si>
    <t>Experiment Name</t>
  </si>
  <si>
    <t>Subject</t>
  </si>
  <si>
    <t>Stats</t>
  </si>
  <si>
    <t>DIRECTIONS:</t>
  </si>
  <si>
    <t>2) DELETE all rows from A11 through DA(# of rows with sample trial data);  usually through row 336</t>
  </si>
  <si>
    <t>Last Data Row</t>
  </si>
  <si>
    <t xml:space="preserve">UPDATE </t>
  </si>
  <si>
    <t>4) SELECT "Clipboard"; get an OK message when data is copied to clipboard (Can take 10s of seconds with large data files)</t>
  </si>
  <si>
    <t>5)MOVE cursor to Cell A10 in this spreadsheet, then hit Paste.</t>
  </si>
  <si>
    <t>6) UPDATE Cell C5 if needed (total # of trials); should = last and largest value in Column A</t>
  </si>
  <si>
    <t>7) CONFIRM that Cell F6 = sum of F11 through F (total # of rows)</t>
  </si>
  <si>
    <t>1) Remove the SAMPLE DATA text box.</t>
  </si>
  <si>
    <t>3) ANALYZE data in E-DataAid: Load .edat2/.edat3, load BinAnalysisWith4ColumnsBeforeBin0.anl, run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</si>
</sst>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00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0" fontId="0" fillId="2" borderId="0" xfId="0" applyFill="1"/>
    <xf numFmtId="0" fontId="1" fillId="2" borderId="0" xfId="0" applyFont="1" applyFill="1"/>
    <xf numFmtId="0" fontId="2" fillId="0" borderId="0" xfId="0" applyFont="1" applyFill="1"/>
    <xf numFmtId="164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14</xdr:row>
      <xdr:rowOff>38098</xdr:rowOff>
    </xdr:from>
    <xdr:ext cx="12125325" cy="25717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3DE697-A60C-4876-8C53-D9AD3E761D8A}"/>
            </a:ext>
          </a:extLst>
        </xdr:cNvPr>
        <xdr:cNvSpPr txBox="1"/>
      </xdr:nvSpPr>
      <xdr:spPr>
        <a:xfrm>
          <a:off x="3228975" y="2705098"/>
          <a:ext cx="12125325" cy="2571751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6600" b="1"/>
            <a:t>SAMPLE DATA</a:t>
          </a: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E336"/>
  <sheetViews>
    <sheetView tabSelected="1" workbookViewId="0">
      <selection activeCell="O4" sqref="O4"/>
    </sheetView>
  </sheetViews>
  <sheetFormatPr defaultRowHeight="15" x14ac:dyDescent="0.25"/>
  <cols>
    <col min="2" max="2" width="17.28515625" bestFit="1" customWidth="1"/>
    <col min="3" max="3" width="12" bestFit="1" customWidth="1"/>
    <col min="5" max="5" width="15" bestFit="1" customWidth="1"/>
    <col min="6" max="6" width="11.140625" bestFit="1" customWidth="1"/>
    <col min="7" max="7" width="11.85546875" style="10" customWidth="1"/>
    <col min="11" max="11" width="10.140625" bestFit="1" customWidth="1"/>
  </cols>
  <sheetData>
    <row r="1" spans="1:109" s="1" customFormat="1" x14ac:dyDescent="0.25">
      <c r="G1" s="7"/>
      <c r="N1" s="6" t="s">
        <v>16</v>
      </c>
      <c r="O1" s="5"/>
      <c r="P1" s="6" t="s">
        <v>24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DB1"/>
      <c r="DC1"/>
      <c r="DD1"/>
      <c r="DE1"/>
    </row>
    <row r="2" spans="1:109" s="1" customFormat="1" x14ac:dyDescent="0.25">
      <c r="F2" s="2"/>
      <c r="G2" s="7"/>
      <c r="N2" s="5"/>
      <c r="O2" s="5"/>
      <c r="P2" s="6" t="s">
        <v>17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DB2"/>
      <c r="DC2"/>
      <c r="DD2"/>
      <c r="DE2"/>
    </row>
    <row r="3" spans="1:109" s="1" customFormat="1" x14ac:dyDescent="0.25">
      <c r="B3" s="1" t="s">
        <v>6</v>
      </c>
      <c r="C3" s="1">
        <v>10000</v>
      </c>
      <c r="E3" s="1" t="s">
        <v>11</v>
      </c>
      <c r="F3" s="2">
        <f ca="1">(SUM(INDIRECT("E11:E" &amp; $C$8))+SUM(INDIRECT("F11:F" &amp; $C$8)))/$C$6</f>
        <v>15.971821472392637</v>
      </c>
      <c r="G3" s="7"/>
      <c r="I3" s="1" t="s">
        <v>12</v>
      </c>
      <c r="K3" s="2">
        <f ca="1">SUM(G9:DA9)</f>
        <v>104</v>
      </c>
      <c r="N3" s="5"/>
      <c r="O3" s="5"/>
      <c r="P3" s="6" t="s">
        <v>25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DB3"/>
      <c r="DC3"/>
      <c r="DD3"/>
      <c r="DE3"/>
    </row>
    <row r="4" spans="1:109" s="1" customFormat="1" x14ac:dyDescent="0.25">
      <c r="B4" s="1" t="s">
        <v>4</v>
      </c>
      <c r="C4" s="1">
        <v>10</v>
      </c>
      <c r="G4" s="7"/>
      <c r="N4" s="5"/>
      <c r="O4" s="5"/>
      <c r="P4" s="6" t="s">
        <v>20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DB4"/>
      <c r="DC4"/>
      <c r="DD4"/>
      <c r="DE4"/>
    </row>
    <row r="5" spans="1:109" s="1" customFormat="1" x14ac:dyDescent="0.25">
      <c r="A5" s="11" t="s">
        <v>19</v>
      </c>
      <c r="B5" s="6" t="s">
        <v>1</v>
      </c>
      <c r="C5" s="6">
        <v>326</v>
      </c>
      <c r="E5" s="1" t="s">
        <v>8</v>
      </c>
      <c r="F5" s="3">
        <f ca="1">F6/C6</f>
        <v>0.99993865030674844</v>
      </c>
      <c r="G5" s="7"/>
      <c r="I5" s="1" t="s">
        <v>10</v>
      </c>
      <c r="K5" s="4">
        <f ca="1">K6/C6</f>
        <v>0</v>
      </c>
      <c r="N5" s="5"/>
      <c r="O5" s="5"/>
      <c r="P5" s="6" t="s">
        <v>21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DB5"/>
      <c r="DC5"/>
      <c r="DD5"/>
      <c r="DE5"/>
    </row>
    <row r="6" spans="1:109" s="1" customFormat="1" x14ac:dyDescent="0.25">
      <c r="B6" s="1" t="s">
        <v>2</v>
      </c>
      <c r="C6" s="1">
        <f>C5*C3</f>
        <v>3260000</v>
      </c>
      <c r="E6" s="1" t="s">
        <v>7</v>
      </c>
      <c r="F6" s="1">
        <f ca="1">SUM(INDIRECT("F11:F" &amp; $C8))</f>
        <v>3259800</v>
      </c>
      <c r="G6" s="7"/>
      <c r="I6" s="1" t="s">
        <v>9</v>
      </c>
      <c r="K6" s="2">
        <f ca="1">SUM(P9:DA9)</f>
        <v>0</v>
      </c>
      <c r="N6" s="5"/>
      <c r="O6" s="5"/>
      <c r="P6" s="6" t="s">
        <v>22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DB6"/>
      <c r="DC6"/>
      <c r="DD6"/>
      <c r="DE6"/>
    </row>
    <row r="7" spans="1:109" s="1" customFormat="1" x14ac:dyDescent="0.25">
      <c r="B7" s="1" t="s">
        <v>5</v>
      </c>
      <c r="C7" s="1">
        <f>(C6/1000) / 60</f>
        <v>54.333333333333336</v>
      </c>
      <c r="G7" s="7"/>
      <c r="N7" s="5"/>
      <c r="O7" s="5"/>
      <c r="P7" s="6" t="s">
        <v>23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DB7"/>
      <c r="DC7"/>
      <c r="DD7"/>
      <c r="DE7"/>
    </row>
    <row r="8" spans="1:109" s="1" customFormat="1" x14ac:dyDescent="0.25">
      <c r="B8" s="1" t="s">
        <v>18</v>
      </c>
      <c r="C8" s="1">
        <f>C4+1 + C5</f>
        <v>337</v>
      </c>
      <c r="F8" s="1" t="s">
        <v>3</v>
      </c>
      <c r="G8" s="8">
        <f ca="1">G9/$C$6</f>
        <v>3.0674846625766873E-5</v>
      </c>
      <c r="H8" s="8">
        <f ca="1">H9/$C$6</f>
        <v>1.2269938650306748E-6</v>
      </c>
      <c r="I8" s="8">
        <f t="shared" ref="I8:BT8" ca="1" si="0">I9/$C$6</f>
        <v>0</v>
      </c>
      <c r="J8" s="8">
        <f t="shared" ca="1" si="0"/>
        <v>0</v>
      </c>
      <c r="K8" s="8">
        <f t="shared" ca="1" si="0"/>
        <v>0</v>
      </c>
      <c r="L8" s="8">
        <f t="shared" ca="1" si="0"/>
        <v>0</v>
      </c>
      <c r="M8" s="8">
        <f t="shared" ca="1" si="0"/>
        <v>0</v>
      </c>
      <c r="N8" s="8">
        <f t="shared" ca="1" si="0"/>
        <v>0</v>
      </c>
      <c r="O8" s="8">
        <f t="shared" ca="1" si="0"/>
        <v>0</v>
      </c>
      <c r="P8" s="8">
        <f t="shared" ca="1" si="0"/>
        <v>0</v>
      </c>
      <c r="Q8" s="8">
        <f t="shared" ca="1" si="0"/>
        <v>0</v>
      </c>
      <c r="R8" s="8">
        <f t="shared" ca="1" si="0"/>
        <v>0</v>
      </c>
      <c r="S8" s="8">
        <f t="shared" ca="1" si="0"/>
        <v>0</v>
      </c>
      <c r="T8" s="8">
        <f t="shared" ca="1" si="0"/>
        <v>0</v>
      </c>
      <c r="U8" s="8">
        <f t="shared" ca="1" si="0"/>
        <v>0</v>
      </c>
      <c r="V8" s="8">
        <f t="shared" ca="1" si="0"/>
        <v>0</v>
      </c>
      <c r="W8" s="8">
        <f t="shared" ca="1" si="0"/>
        <v>0</v>
      </c>
      <c r="X8" s="8">
        <f t="shared" ca="1" si="0"/>
        <v>0</v>
      </c>
      <c r="Y8" s="8">
        <f t="shared" ca="1" si="0"/>
        <v>0</v>
      </c>
      <c r="Z8" s="8">
        <f t="shared" ca="1" si="0"/>
        <v>0</v>
      </c>
      <c r="AA8" s="8">
        <f t="shared" ca="1" si="0"/>
        <v>0</v>
      </c>
      <c r="AB8" s="8">
        <f t="shared" ca="1" si="0"/>
        <v>0</v>
      </c>
      <c r="AC8" s="8">
        <f t="shared" ca="1" si="0"/>
        <v>0</v>
      </c>
      <c r="AD8" s="8">
        <f t="shared" ca="1" si="0"/>
        <v>0</v>
      </c>
      <c r="AE8" s="8">
        <f t="shared" ca="1" si="0"/>
        <v>0</v>
      </c>
      <c r="AF8" s="8">
        <f t="shared" ca="1" si="0"/>
        <v>0</v>
      </c>
      <c r="AG8" s="8">
        <f t="shared" ca="1" si="0"/>
        <v>0</v>
      </c>
      <c r="AH8" s="8">
        <f t="shared" ca="1" si="0"/>
        <v>0</v>
      </c>
      <c r="AI8" s="8">
        <f t="shared" ca="1" si="0"/>
        <v>0</v>
      </c>
      <c r="AJ8" s="8">
        <f t="shared" ca="1" si="0"/>
        <v>0</v>
      </c>
      <c r="AK8" s="8">
        <f t="shared" ca="1" si="0"/>
        <v>0</v>
      </c>
      <c r="AL8" s="8">
        <f t="shared" ca="1" si="0"/>
        <v>0</v>
      </c>
      <c r="AM8" s="8">
        <f t="shared" ca="1" si="0"/>
        <v>0</v>
      </c>
      <c r="AN8" s="8">
        <f t="shared" ca="1" si="0"/>
        <v>0</v>
      </c>
      <c r="AO8" s="8">
        <f t="shared" ca="1" si="0"/>
        <v>0</v>
      </c>
      <c r="AP8" s="8">
        <f t="shared" ca="1" si="0"/>
        <v>0</v>
      </c>
      <c r="AQ8" s="8">
        <f t="shared" ca="1" si="0"/>
        <v>0</v>
      </c>
      <c r="AR8" s="8">
        <f t="shared" ca="1" si="0"/>
        <v>0</v>
      </c>
      <c r="AS8" s="8">
        <f t="shared" ca="1" si="0"/>
        <v>0</v>
      </c>
      <c r="AT8" s="8">
        <f t="shared" ca="1" si="0"/>
        <v>0</v>
      </c>
      <c r="AU8" s="8">
        <f t="shared" ca="1" si="0"/>
        <v>0</v>
      </c>
      <c r="AV8" s="8">
        <f t="shared" ca="1" si="0"/>
        <v>0</v>
      </c>
      <c r="AW8" s="8">
        <f t="shared" ca="1" si="0"/>
        <v>0</v>
      </c>
      <c r="AX8" s="8">
        <f t="shared" ca="1" si="0"/>
        <v>0</v>
      </c>
      <c r="AY8" s="8">
        <f t="shared" ca="1" si="0"/>
        <v>0</v>
      </c>
      <c r="AZ8" s="8">
        <f t="shared" ca="1" si="0"/>
        <v>0</v>
      </c>
      <c r="BA8" s="8">
        <f t="shared" ca="1" si="0"/>
        <v>0</v>
      </c>
      <c r="BB8" s="8">
        <f t="shared" ca="1" si="0"/>
        <v>0</v>
      </c>
      <c r="BC8" s="8">
        <f t="shared" ca="1" si="0"/>
        <v>0</v>
      </c>
      <c r="BD8" s="8">
        <f t="shared" ca="1" si="0"/>
        <v>0</v>
      </c>
      <c r="BE8" s="8">
        <f t="shared" ca="1" si="0"/>
        <v>0</v>
      </c>
      <c r="BF8" s="8">
        <f t="shared" ca="1" si="0"/>
        <v>0</v>
      </c>
      <c r="BG8" s="8">
        <f t="shared" ca="1" si="0"/>
        <v>0</v>
      </c>
      <c r="BH8" s="8">
        <f t="shared" ca="1" si="0"/>
        <v>0</v>
      </c>
      <c r="BI8" s="8">
        <f t="shared" ca="1" si="0"/>
        <v>0</v>
      </c>
      <c r="BJ8" s="8">
        <f t="shared" ca="1" si="0"/>
        <v>0</v>
      </c>
      <c r="BK8" s="8">
        <f t="shared" ca="1" si="0"/>
        <v>0</v>
      </c>
      <c r="BL8" s="8">
        <f t="shared" ca="1" si="0"/>
        <v>0</v>
      </c>
      <c r="BM8" s="8">
        <f t="shared" ca="1" si="0"/>
        <v>0</v>
      </c>
      <c r="BN8" s="8">
        <f t="shared" ca="1" si="0"/>
        <v>0</v>
      </c>
      <c r="BO8" s="8">
        <f t="shared" ca="1" si="0"/>
        <v>0</v>
      </c>
      <c r="BP8" s="8">
        <f t="shared" ca="1" si="0"/>
        <v>0</v>
      </c>
      <c r="BQ8" s="8">
        <f t="shared" ca="1" si="0"/>
        <v>0</v>
      </c>
      <c r="BR8" s="8">
        <f t="shared" ca="1" si="0"/>
        <v>0</v>
      </c>
      <c r="BS8" s="8">
        <f t="shared" ca="1" si="0"/>
        <v>0</v>
      </c>
      <c r="BT8" s="8">
        <f t="shared" ca="1" si="0"/>
        <v>0</v>
      </c>
      <c r="BU8" s="8">
        <f t="shared" ref="BU8:DA8" ca="1" si="1">BU9/$C$6</f>
        <v>0</v>
      </c>
      <c r="BV8" s="8">
        <f t="shared" ca="1" si="1"/>
        <v>0</v>
      </c>
      <c r="BW8" s="8">
        <f t="shared" ca="1" si="1"/>
        <v>0</v>
      </c>
      <c r="BX8" s="8">
        <f t="shared" ca="1" si="1"/>
        <v>0</v>
      </c>
      <c r="BY8" s="8">
        <f t="shared" ca="1" si="1"/>
        <v>0</v>
      </c>
      <c r="BZ8" s="8">
        <f t="shared" ca="1" si="1"/>
        <v>0</v>
      </c>
      <c r="CA8" s="8">
        <f t="shared" ca="1" si="1"/>
        <v>0</v>
      </c>
      <c r="CB8" s="8">
        <f t="shared" ca="1" si="1"/>
        <v>0</v>
      </c>
      <c r="CC8" s="8">
        <f t="shared" ca="1" si="1"/>
        <v>0</v>
      </c>
      <c r="CD8" s="8">
        <f t="shared" ca="1" si="1"/>
        <v>0</v>
      </c>
      <c r="CE8" s="8">
        <f t="shared" ca="1" si="1"/>
        <v>0</v>
      </c>
      <c r="CF8" s="8">
        <f t="shared" ca="1" si="1"/>
        <v>0</v>
      </c>
      <c r="CG8" s="8">
        <f t="shared" ca="1" si="1"/>
        <v>0</v>
      </c>
      <c r="CH8" s="8">
        <f t="shared" ca="1" si="1"/>
        <v>0</v>
      </c>
      <c r="CI8" s="8">
        <f t="shared" ca="1" si="1"/>
        <v>0</v>
      </c>
      <c r="CJ8" s="8">
        <f t="shared" ca="1" si="1"/>
        <v>0</v>
      </c>
      <c r="CK8" s="8">
        <f t="shared" ca="1" si="1"/>
        <v>0</v>
      </c>
      <c r="CL8" s="8">
        <f t="shared" ca="1" si="1"/>
        <v>0</v>
      </c>
      <c r="CM8" s="8">
        <f t="shared" ca="1" si="1"/>
        <v>0</v>
      </c>
      <c r="CN8" s="8">
        <f t="shared" ca="1" si="1"/>
        <v>0</v>
      </c>
      <c r="CO8" s="8">
        <f t="shared" ca="1" si="1"/>
        <v>0</v>
      </c>
      <c r="CP8" s="8">
        <f t="shared" ca="1" si="1"/>
        <v>0</v>
      </c>
      <c r="CQ8" s="8">
        <f t="shared" ca="1" si="1"/>
        <v>0</v>
      </c>
      <c r="CR8" s="8">
        <f t="shared" ca="1" si="1"/>
        <v>0</v>
      </c>
      <c r="CS8" s="8">
        <f t="shared" ca="1" si="1"/>
        <v>0</v>
      </c>
      <c r="CT8" s="8">
        <f t="shared" ca="1" si="1"/>
        <v>0</v>
      </c>
      <c r="CU8" s="8">
        <f t="shared" ca="1" si="1"/>
        <v>0</v>
      </c>
      <c r="CV8" s="8">
        <f t="shared" ca="1" si="1"/>
        <v>0</v>
      </c>
      <c r="CW8" s="8">
        <f t="shared" ca="1" si="1"/>
        <v>0</v>
      </c>
      <c r="CX8" s="8">
        <f t="shared" ca="1" si="1"/>
        <v>0</v>
      </c>
      <c r="CY8" s="8">
        <f t="shared" ca="1" si="1"/>
        <v>0</v>
      </c>
      <c r="CZ8" s="8">
        <f t="shared" ca="1" si="1"/>
        <v>0</v>
      </c>
      <c r="DA8" s="8">
        <f t="shared" ca="1" si="1"/>
        <v>0</v>
      </c>
      <c r="DB8"/>
      <c r="DC8"/>
      <c r="DD8"/>
      <c r="DE8"/>
    </row>
    <row r="9" spans="1:109" s="1" customFormat="1" x14ac:dyDescent="0.25">
      <c r="F9" s="1">
        <f ca="1">SUM(INDIRECT("F11:F" &amp; ($C5 + $C4))) *E10</f>
        <v>0</v>
      </c>
      <c r="G9" s="9">
        <f ca="1">SUM(INDIRECT("G11:G" &amp; ($C5 + $C4))) *F10</f>
        <v>100</v>
      </c>
      <c r="H9" s="2">
        <f ca="1">SUM(INDIRECT("H11:H" &amp; ($C5 + $C4))) *G10</f>
        <v>4</v>
      </c>
      <c r="I9" s="2">
        <f ca="1">SUM(INDIRECT("I11:I" &amp; ($C5 + $C4))) *H10</f>
        <v>0</v>
      </c>
      <c r="J9" s="2">
        <f ca="1">SUM(INDIRECT("J11:J" &amp; ($C5 + $C4))) *I10</f>
        <v>0</v>
      </c>
      <c r="K9" s="2">
        <f ca="1">SUM(INDIRECT("K11:K" &amp; ($C5 + $C4))) *J10</f>
        <v>0</v>
      </c>
      <c r="L9" s="2">
        <f ca="1">SUM(INDIRECT("L11:L" &amp; ($C5 + $C4))) *K10</f>
        <v>0</v>
      </c>
      <c r="M9" s="2">
        <f ca="1">SUM(INDIRECT("M11:M" &amp; ($C5 + $C4))) *L10</f>
        <v>0</v>
      </c>
      <c r="N9" s="2">
        <f ca="1">SUM(INDIRECT("N11:N" &amp; ($C5 + $C4))) *M10</f>
        <v>0</v>
      </c>
      <c r="O9" s="2">
        <f ca="1">SUM(INDIRECT("O11:O" &amp; ($C5 + $C4))) *N10</f>
        <v>0</v>
      </c>
      <c r="P9" s="2">
        <f ca="1">SUM(INDIRECT("P11:P" &amp; ($C5 + $C4))) *O10</f>
        <v>0</v>
      </c>
      <c r="Q9" s="2">
        <f ca="1">SUM(INDIRECT("Q11:Q" &amp; ($C5 + $C4))) *P10</f>
        <v>0</v>
      </c>
      <c r="R9" s="2">
        <f ca="1">SUM(INDIRECT("R11:R" &amp; ($C5 + $C4))) *Q10</f>
        <v>0</v>
      </c>
      <c r="S9" s="2">
        <f ca="1">SUM(INDIRECT("S11:S" &amp; ($C5 + $C4))) *R10</f>
        <v>0</v>
      </c>
      <c r="T9" s="2">
        <f ca="1">SUM(INDIRECT("T11:T" &amp; ($C5 + $C4))) *S10</f>
        <v>0</v>
      </c>
      <c r="U9" s="2">
        <f ca="1">SUM(INDIRECT("U11:U" &amp; ($C5 + $C4))) *T10</f>
        <v>0</v>
      </c>
      <c r="V9" s="2">
        <f ca="1">SUM(INDIRECT("V11:V" &amp; ($C5 + $C4))) *U10</f>
        <v>0</v>
      </c>
      <c r="W9" s="2">
        <f ca="1">SUM(INDIRECT("W11:W" &amp; ($C5 + $C4))) *V10</f>
        <v>0</v>
      </c>
      <c r="X9" s="2">
        <f ca="1">SUM(INDIRECT("X11:X" &amp; ($C5 + $C4))) *W10</f>
        <v>0</v>
      </c>
      <c r="Y9" s="2">
        <f ca="1">SUM(INDIRECT("Y11:Y" &amp; ($C5 + $C4))) *X10</f>
        <v>0</v>
      </c>
      <c r="Z9" s="2">
        <f ca="1">SUM(INDIRECT("Z11:Z" &amp; ($C5 + $C4))) *Y10</f>
        <v>0</v>
      </c>
      <c r="AA9" s="2">
        <f ca="1">SUM(INDIRECT("AA11:AA" &amp; ($C5 + $C4))) *Z10</f>
        <v>0</v>
      </c>
      <c r="AB9" s="2">
        <f ca="1">SUM(INDIRECT("AB11:AB" &amp; ($C5 + $C4))) *AA10</f>
        <v>0</v>
      </c>
      <c r="AC9" s="2">
        <f ca="1">SUM(INDIRECT("AC11:AC" &amp; ($C5 + $C4))) *AB10</f>
        <v>0</v>
      </c>
      <c r="AD9" s="2">
        <f ca="1">SUM(INDIRECT("AD11:AD" &amp; ($C5 + $C4))) *AC10</f>
        <v>0</v>
      </c>
      <c r="AE9" s="2">
        <f ca="1">SUM(INDIRECT("AE11:AE" &amp; ($C5 + $C4))) *AD10</f>
        <v>0</v>
      </c>
      <c r="AF9" s="2">
        <f ca="1">SUM(INDIRECT("AF11:AF" &amp; ($C5 + $C4))) *AE10</f>
        <v>0</v>
      </c>
      <c r="AG9" s="2">
        <f ca="1">SUM(INDIRECT("AG11:AG" &amp; ($C5 + $C4))) *AF10</f>
        <v>0</v>
      </c>
      <c r="AH9" s="2">
        <f ca="1">SUM(INDIRECT("AH11:AH" &amp; ($C5 + $C4))) *AG10</f>
        <v>0</v>
      </c>
      <c r="AI9" s="2">
        <f ca="1">SUM(INDIRECT("AI11:AI" &amp; ($C5 + $C4))) *AH10</f>
        <v>0</v>
      </c>
      <c r="AJ9" s="2">
        <f ca="1">SUM(INDIRECT("AJ11:AJ" &amp; ($C5 + $C4))) *AI10</f>
        <v>0</v>
      </c>
      <c r="AK9" s="2">
        <f ca="1">SUM(INDIRECT("AK11:AK" &amp; ($C5 + $C4))) *AJ10</f>
        <v>0</v>
      </c>
      <c r="AL9" s="2">
        <f ca="1">SUM(INDIRECT("AL11:AL" &amp; ($C5 + $C4))) *AK10</f>
        <v>0</v>
      </c>
      <c r="AM9" s="2">
        <f ca="1">SUM(INDIRECT("AM11:AM" &amp; ($C5 + $C4))) *AL10</f>
        <v>0</v>
      </c>
      <c r="AN9" s="2">
        <f ca="1">SUM(INDIRECT("AN11:AN" &amp; ($C5 + $C4))) *AM10</f>
        <v>0</v>
      </c>
      <c r="AO9" s="2">
        <f ca="1">SUM(INDIRECT("AO11:AO" &amp; ($C5 + $C4))) *AN10</f>
        <v>0</v>
      </c>
      <c r="AP9" s="2">
        <f ca="1">SUM(INDIRECT("AP11:AP" &amp; ($C5 + $C4))) *AO10</f>
        <v>0</v>
      </c>
      <c r="AQ9" s="2">
        <f ca="1">SUM(INDIRECT("AQ11:AQ" &amp; ($C5 + $C4))) *AP10</f>
        <v>0</v>
      </c>
      <c r="AR9" s="2">
        <f ca="1">SUM(INDIRECT("AR11:AR" &amp; ($C5 + $C4))) *AQ10</f>
        <v>0</v>
      </c>
      <c r="AS9" s="2">
        <f ca="1">SUM(INDIRECT("AS11:AS" &amp; ($C5 + $C4))) *AR10</f>
        <v>0</v>
      </c>
      <c r="AT9" s="2">
        <f ca="1">SUM(INDIRECT("AT11:AT" &amp; ($C5 + $C4))) *AS10</f>
        <v>0</v>
      </c>
      <c r="AU9" s="2">
        <f ca="1">SUM(INDIRECT("AU11:AU" &amp; ($C5 + $C4))) *AT10</f>
        <v>0</v>
      </c>
      <c r="AV9" s="2">
        <f ca="1">SUM(INDIRECT("AV11:AV" &amp; ($C5 + $C4))) *AU10</f>
        <v>0</v>
      </c>
      <c r="AW9" s="2">
        <f ca="1">SUM(INDIRECT("AW11:AW" &amp; ($C5 + $C4))) *AV10</f>
        <v>0</v>
      </c>
      <c r="AX9" s="2">
        <f ca="1">SUM(INDIRECT("AX11:AX" &amp; ($C5 + $C4))) *AW10</f>
        <v>0</v>
      </c>
      <c r="AY9" s="2">
        <f ca="1">SUM(INDIRECT("AY11:AY" &amp; ($C5 + $C4))) *AX10</f>
        <v>0</v>
      </c>
      <c r="AZ9" s="2">
        <f ca="1">SUM(INDIRECT("AZ11:AZ" &amp; ($C5 + $C4))) *AY10</f>
        <v>0</v>
      </c>
      <c r="BA9" s="2">
        <f ca="1">SUM(INDIRECT("BA11:BA" &amp; ($C5 + $C4))) *AZ10</f>
        <v>0</v>
      </c>
      <c r="BB9" s="2">
        <f ca="1">SUM(INDIRECT("BB11:BB" &amp; ($C5 + $C4))) *BA10</f>
        <v>0</v>
      </c>
      <c r="BC9" s="2">
        <f ca="1">SUM(INDIRECT("BC11:BC" &amp; ($C5 + $C4))) *BB10</f>
        <v>0</v>
      </c>
      <c r="BD9" s="2">
        <f ca="1">SUM(INDIRECT("BD11:BD" &amp; ($C5 + $C4))) *BC10</f>
        <v>0</v>
      </c>
      <c r="BE9" s="2">
        <f ca="1">SUM(INDIRECT("BE11:BE" &amp; ($C5 + $C4))) *BD10</f>
        <v>0</v>
      </c>
      <c r="BF9" s="2">
        <f ca="1">SUM(INDIRECT("BF11:BF" &amp; ($C5 + $C4))) *BE10</f>
        <v>0</v>
      </c>
      <c r="BG9" s="2">
        <f ca="1">SUM(INDIRECT("BG11:BG" &amp; ($C5 + $C4))) *BF10</f>
        <v>0</v>
      </c>
      <c r="BH9" s="2">
        <f ca="1">SUM(INDIRECT("BH11:BH" &amp; ($C5 + $C4))) *BG10</f>
        <v>0</v>
      </c>
      <c r="BI9" s="2">
        <f ca="1">SUM(INDIRECT("BI11:BI" &amp; ($C5 + $C4))) *BH10</f>
        <v>0</v>
      </c>
      <c r="BJ9" s="2">
        <f ca="1">SUM(INDIRECT("BJ11:BJ" &amp; ($C5 + $C4))) *BI10</f>
        <v>0</v>
      </c>
      <c r="BK9" s="2">
        <f ca="1">SUM(INDIRECT("BK11:BK" &amp; ($C5 + $C4))) *BJ10</f>
        <v>0</v>
      </c>
      <c r="BL9" s="2">
        <f ca="1">SUM(INDIRECT("BL11:BL" &amp; ($C5 + $C4))) *BK10</f>
        <v>0</v>
      </c>
      <c r="BM9" s="2">
        <f ca="1">SUM(INDIRECT("BM11:BM" &amp; ($C5 + $C4))) *BL10</f>
        <v>0</v>
      </c>
      <c r="BN9" s="2">
        <f ca="1">SUM(INDIRECT("BN11:BN" &amp; ($C5 + $C4))) *BM10</f>
        <v>0</v>
      </c>
      <c r="BO9" s="2">
        <f ca="1">SUM(INDIRECT("BO11:BO" &amp; ($C5 + $C4))) *BN10</f>
        <v>0</v>
      </c>
      <c r="BP9" s="2">
        <f ca="1">SUM(INDIRECT("BP11:BP" &amp; ($C5 + $C4))) *BO10</f>
        <v>0</v>
      </c>
      <c r="BQ9" s="2">
        <f ca="1">SUM(INDIRECT("BQ11:BQ" &amp; ($C5 + $C4))) *BP10</f>
        <v>0</v>
      </c>
      <c r="BR9" s="2">
        <f ca="1">SUM(INDIRECT("BR11:BR" &amp; ($C5 + $C4))) *BQ10</f>
        <v>0</v>
      </c>
      <c r="BS9" s="2">
        <f ca="1">SUM(INDIRECT("BS11:BS" &amp; ($C5 + $C4))) *BR10</f>
        <v>0</v>
      </c>
      <c r="BT9" s="2">
        <f ca="1">SUM(INDIRECT("BT11:BT" &amp; ($C5 + $C4))) *BS10</f>
        <v>0</v>
      </c>
      <c r="BU9" s="2">
        <f ca="1">SUM(INDIRECT("BU11:BU" &amp; ($C5 + $C4))) *BT10</f>
        <v>0</v>
      </c>
      <c r="BV9" s="2">
        <f ca="1">SUM(INDIRECT("BV11:BV" &amp; ($C5 + $C4))) *BU10</f>
        <v>0</v>
      </c>
      <c r="BW9" s="2">
        <f ca="1">SUM(INDIRECT("BW11:BW" &amp; ($C5 + $C4))) *BV10</f>
        <v>0</v>
      </c>
      <c r="BX9" s="2">
        <f ca="1">SUM(INDIRECT("BX11:BX" &amp; ($C5 + $C4))) *BW10</f>
        <v>0</v>
      </c>
      <c r="BY9" s="2">
        <f ca="1">SUM(INDIRECT("BY11:BY" &amp; ($C5 + $C4))) *BX10</f>
        <v>0</v>
      </c>
      <c r="BZ9" s="2">
        <f ca="1">SUM(INDIRECT("BZ11:BZ" &amp; ($C5 + $C4))) *BY10</f>
        <v>0</v>
      </c>
      <c r="CA9" s="2">
        <f ca="1">SUM(INDIRECT("CA11:CA" &amp; ($C5 + $C4))) *BZ10</f>
        <v>0</v>
      </c>
      <c r="CB9" s="2">
        <f ca="1">SUM(INDIRECT("CB11:CB" &amp; ($C5 + $C4))) *CA10</f>
        <v>0</v>
      </c>
      <c r="CC9" s="2">
        <f ca="1">SUM(INDIRECT("CC11:CC" &amp; ($C5 + $C4))) *CB10</f>
        <v>0</v>
      </c>
      <c r="CD9" s="2">
        <f ca="1">SUM(INDIRECT("CD11:CD" &amp; ($C5 + $C4))) *CC10</f>
        <v>0</v>
      </c>
      <c r="CE9" s="2">
        <f ca="1">SUM(INDIRECT("CE11:CE" &amp; ($C5 + $C4))) *CD10</f>
        <v>0</v>
      </c>
      <c r="CF9" s="2">
        <f ca="1">SUM(INDIRECT("CF11:CF" &amp; ($C5 + $C4))) *CE10</f>
        <v>0</v>
      </c>
      <c r="CG9" s="2">
        <f ca="1">SUM(INDIRECT("CG11:CG" &amp; ($C5 + $C4))) *CF10</f>
        <v>0</v>
      </c>
      <c r="CH9" s="2">
        <f ca="1">SUM(INDIRECT("CH11:CH" &amp; ($C5 + $C4))) *CG10</f>
        <v>0</v>
      </c>
      <c r="CI9" s="2">
        <f ca="1">SUM(INDIRECT("CI11:CI" &amp; ($C5 + $C4))) *CH10</f>
        <v>0</v>
      </c>
      <c r="CJ9" s="2">
        <f ca="1">SUM(INDIRECT("CJ11:CJ" &amp; ($C5 + $C4))) *CI10</f>
        <v>0</v>
      </c>
      <c r="CK9" s="2">
        <f ca="1">SUM(INDIRECT("CK11:CK" &amp; ($C5 + $C4))) *CJ10</f>
        <v>0</v>
      </c>
      <c r="CL9" s="2">
        <f ca="1">SUM(INDIRECT("CL11:CL" &amp; ($C5 + $C4))) *CK10</f>
        <v>0</v>
      </c>
      <c r="CM9" s="2">
        <f ca="1">SUM(INDIRECT("CM11:CM" &amp; ($C5 + $C4))) *CL10</f>
        <v>0</v>
      </c>
      <c r="CN9" s="2">
        <f ca="1">SUM(INDIRECT("CN11:CN" &amp; ($C5 + $C4))) *CM10</f>
        <v>0</v>
      </c>
      <c r="CO9" s="2">
        <f ca="1">SUM(INDIRECT("CO11:CO" &amp; ($C5 + $C4))) *CN10</f>
        <v>0</v>
      </c>
      <c r="CP9" s="2">
        <f ca="1">SUM(INDIRECT("CP11:CP" &amp; ($C5 + $C4))) *CO10</f>
        <v>0</v>
      </c>
      <c r="CQ9" s="2">
        <f ca="1">SUM(INDIRECT("CQ11:CQ" &amp; ($C5 + $C4))) *CP10</f>
        <v>0</v>
      </c>
      <c r="CR9" s="2">
        <f ca="1">SUM(INDIRECT("CR11:CR" &amp; ($C5 + $C4))) *CQ10</f>
        <v>0</v>
      </c>
      <c r="CS9" s="2">
        <f ca="1">SUM(INDIRECT("CS11:CS" &amp; ($C5 + $C4))) *CR10</f>
        <v>0</v>
      </c>
      <c r="CT9" s="2">
        <f ca="1">SUM(INDIRECT("CT11:CT" &amp; ($C5 + $C4))) *CS10</f>
        <v>0</v>
      </c>
      <c r="CU9" s="2">
        <f ca="1">SUM(INDIRECT("CU11:CU" &amp; ($C5 + $C4))) *CT10</f>
        <v>0</v>
      </c>
      <c r="CV9" s="2">
        <f ca="1">SUM(INDIRECT("CV11:CV" &amp; ($C5 + $C4))) *CU10</f>
        <v>0</v>
      </c>
      <c r="CW9" s="2">
        <f ca="1">SUM(INDIRECT("CW11:CW" &amp; ($C5 + $C4))) *CV10</f>
        <v>0</v>
      </c>
      <c r="CX9" s="2">
        <f ca="1">SUM(INDIRECT("CX11:CX" &amp; ($C5 + $C4))) *CW10</f>
        <v>0</v>
      </c>
      <c r="CY9" s="2">
        <f ca="1">SUM(INDIRECT("CY11:CY" &amp; ($C5 + $C4))) *CX10</f>
        <v>0</v>
      </c>
      <c r="CZ9" s="2">
        <f ca="1">SUM(INDIRECT("CZ11:CZ" &amp; ($C5 + $C4))) *CY10</f>
        <v>0</v>
      </c>
      <c r="DA9" s="2">
        <f ca="1">SUM(INDIRECT("DA11:DA" &amp; ($C5 + $C4))) *CZ10</f>
        <v>0</v>
      </c>
      <c r="DB9"/>
      <c r="DC9"/>
      <c r="DD9"/>
      <c r="DE9"/>
    </row>
    <row r="10" spans="1:109" x14ac:dyDescent="0.25">
      <c r="A10" t="s">
        <v>0</v>
      </c>
      <c r="B10" s="1" t="s">
        <v>13</v>
      </c>
      <c r="C10" t="s">
        <v>14</v>
      </c>
      <c r="D10" t="s">
        <v>15</v>
      </c>
      <c r="E10">
        <v>0</v>
      </c>
      <c r="F10">
        <v>1</v>
      </c>
      <c r="G10" s="10">
        <v>2</v>
      </c>
      <c r="H10">
        <v>3</v>
      </c>
      <c r="I10">
        <v>4</v>
      </c>
      <c r="J10">
        <v>5</v>
      </c>
      <c r="K10">
        <v>6</v>
      </c>
      <c r="L10">
        <v>7</v>
      </c>
      <c r="M10">
        <v>8</v>
      </c>
      <c r="N10">
        <v>9</v>
      </c>
      <c r="O10">
        <v>10</v>
      </c>
      <c r="P10">
        <v>11</v>
      </c>
      <c r="Q10">
        <v>12</v>
      </c>
      <c r="R10">
        <v>13</v>
      </c>
      <c r="S10">
        <v>14</v>
      </c>
      <c r="T10">
        <v>15</v>
      </c>
      <c r="U10">
        <v>16</v>
      </c>
      <c r="V10">
        <v>17</v>
      </c>
      <c r="W10">
        <v>18</v>
      </c>
      <c r="X10">
        <v>19</v>
      </c>
      <c r="Y10">
        <v>20</v>
      </c>
      <c r="Z10">
        <v>21</v>
      </c>
      <c r="AA10">
        <v>22</v>
      </c>
      <c r="AB10">
        <v>23</v>
      </c>
      <c r="AC10">
        <v>24</v>
      </c>
      <c r="AD10">
        <v>25</v>
      </c>
      <c r="AE10">
        <v>26</v>
      </c>
      <c r="AF10">
        <v>27</v>
      </c>
      <c r="AG10">
        <v>28</v>
      </c>
      <c r="AH10">
        <v>29</v>
      </c>
      <c r="AI10">
        <v>30</v>
      </c>
      <c r="AJ10">
        <v>31</v>
      </c>
      <c r="AK10">
        <v>32</v>
      </c>
      <c r="AL10">
        <v>33</v>
      </c>
      <c r="AM10">
        <v>34</v>
      </c>
      <c r="AN10">
        <v>35</v>
      </c>
      <c r="AO10">
        <v>36</v>
      </c>
      <c r="AP10">
        <v>37</v>
      </c>
      <c r="AQ10">
        <v>38</v>
      </c>
      <c r="AR10">
        <v>39</v>
      </c>
      <c r="AS10">
        <v>40</v>
      </c>
      <c r="AT10">
        <v>41</v>
      </c>
      <c r="AU10">
        <v>42</v>
      </c>
      <c r="AV10">
        <v>43</v>
      </c>
      <c r="AW10">
        <v>44</v>
      </c>
      <c r="AX10">
        <v>45</v>
      </c>
      <c r="AY10">
        <v>46</v>
      </c>
      <c r="AZ10">
        <v>47</v>
      </c>
      <c r="BA10">
        <v>48</v>
      </c>
      <c r="BB10">
        <v>49</v>
      </c>
      <c r="BC10">
        <v>50</v>
      </c>
      <c r="BD10">
        <v>51</v>
      </c>
      <c r="BE10">
        <v>52</v>
      </c>
      <c r="BF10">
        <v>53</v>
      </c>
      <c r="BG10">
        <v>54</v>
      </c>
      <c r="BH10">
        <v>55</v>
      </c>
      <c r="BI10">
        <v>56</v>
      </c>
      <c r="BJ10">
        <v>57</v>
      </c>
      <c r="BK10">
        <v>58</v>
      </c>
      <c r="BL10">
        <v>59</v>
      </c>
      <c r="BM10">
        <v>60</v>
      </c>
      <c r="BN10">
        <v>61</v>
      </c>
      <c r="BO10">
        <v>62</v>
      </c>
      <c r="BP10">
        <v>63</v>
      </c>
      <c r="BQ10">
        <v>64</v>
      </c>
      <c r="BR10">
        <v>65</v>
      </c>
      <c r="BS10">
        <v>66</v>
      </c>
      <c r="BT10">
        <v>67</v>
      </c>
      <c r="BU10">
        <v>68</v>
      </c>
      <c r="BV10">
        <v>69</v>
      </c>
      <c r="BW10">
        <v>70</v>
      </c>
      <c r="BX10">
        <v>71</v>
      </c>
      <c r="BY10">
        <v>72</v>
      </c>
      <c r="BZ10">
        <v>73</v>
      </c>
      <c r="CA10">
        <v>74</v>
      </c>
      <c r="CB10">
        <v>75</v>
      </c>
      <c r="CC10">
        <v>76</v>
      </c>
      <c r="CD10">
        <v>77</v>
      </c>
      <c r="CE10">
        <v>78</v>
      </c>
      <c r="CF10">
        <v>79</v>
      </c>
      <c r="CG10">
        <v>80</v>
      </c>
      <c r="CH10">
        <v>81</v>
      </c>
      <c r="CI10">
        <v>82</v>
      </c>
      <c r="CJ10">
        <v>83</v>
      </c>
      <c r="CK10">
        <v>84</v>
      </c>
      <c r="CL10">
        <v>85</v>
      </c>
      <c r="CM10">
        <v>86</v>
      </c>
      <c r="CN10">
        <v>87</v>
      </c>
      <c r="CO10">
        <v>88</v>
      </c>
      <c r="CP10">
        <v>89</v>
      </c>
      <c r="CQ10">
        <v>90</v>
      </c>
      <c r="CR10">
        <v>91</v>
      </c>
      <c r="CS10">
        <v>92</v>
      </c>
      <c r="CT10">
        <v>93</v>
      </c>
      <c r="CU10">
        <v>94</v>
      </c>
      <c r="CV10">
        <v>95</v>
      </c>
      <c r="CW10">
        <v>96</v>
      </c>
      <c r="CX10">
        <v>97</v>
      </c>
      <c r="CY10">
        <v>98</v>
      </c>
      <c r="CZ10">
        <v>99</v>
      </c>
      <c r="DA10">
        <v>100</v>
      </c>
    </row>
    <row r="11" spans="1:109" x14ac:dyDescent="0.25">
      <c r="A11">
        <v>1</v>
      </c>
      <c r="E11">
        <v>149933</v>
      </c>
      <c r="F11">
        <v>10000</v>
      </c>
      <c r="G11" s="10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</row>
    <row r="12" spans="1:109" x14ac:dyDescent="0.25">
      <c r="A12">
        <v>2</v>
      </c>
      <c r="E12">
        <v>149499</v>
      </c>
      <c r="F12">
        <v>10000</v>
      </c>
      <c r="G12" s="10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</row>
    <row r="13" spans="1:109" x14ac:dyDescent="0.25">
      <c r="A13">
        <v>3</v>
      </c>
      <c r="E13">
        <v>149595</v>
      </c>
      <c r="F13">
        <v>10000</v>
      </c>
      <c r="G13" s="10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</row>
    <row r="14" spans="1:109" x14ac:dyDescent="0.25">
      <c r="A14">
        <v>4</v>
      </c>
      <c r="E14">
        <v>149533</v>
      </c>
      <c r="F14">
        <v>9998</v>
      </c>
      <c r="G14" s="10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</row>
    <row r="15" spans="1:109" x14ac:dyDescent="0.25">
      <c r="A15">
        <v>5</v>
      </c>
      <c r="E15">
        <v>149404</v>
      </c>
      <c r="F15">
        <v>10000</v>
      </c>
      <c r="G15" s="10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</row>
    <row r="16" spans="1:109" x14ac:dyDescent="0.25">
      <c r="A16">
        <v>6</v>
      </c>
      <c r="E16">
        <v>149541</v>
      </c>
      <c r="F16">
        <v>9998</v>
      </c>
      <c r="G16" s="10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</row>
    <row r="17" spans="1:105" x14ac:dyDescent="0.25">
      <c r="A17">
        <v>7</v>
      </c>
      <c r="E17">
        <v>149686</v>
      </c>
      <c r="F17">
        <v>10000</v>
      </c>
      <c r="G17" s="10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</row>
    <row r="18" spans="1:105" x14ac:dyDescent="0.25">
      <c r="A18">
        <v>8</v>
      </c>
      <c r="E18">
        <v>148922</v>
      </c>
      <c r="F18">
        <v>9996</v>
      </c>
      <c r="G18" s="10">
        <v>2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</row>
    <row r="19" spans="1:105" x14ac:dyDescent="0.25">
      <c r="A19">
        <v>9</v>
      </c>
      <c r="E19">
        <v>149610</v>
      </c>
      <c r="F19">
        <v>10000</v>
      </c>
      <c r="G19" s="10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</row>
    <row r="20" spans="1:105" x14ac:dyDescent="0.25">
      <c r="A20">
        <v>10</v>
      </c>
      <c r="E20">
        <v>149336</v>
      </c>
      <c r="F20">
        <v>10000</v>
      </c>
      <c r="G20" s="1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</row>
    <row r="21" spans="1:105" x14ac:dyDescent="0.25">
      <c r="A21">
        <v>11</v>
      </c>
      <c r="E21">
        <v>149491</v>
      </c>
      <c r="F21">
        <v>10000</v>
      </c>
      <c r="G21" s="10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</row>
    <row r="22" spans="1:105" x14ac:dyDescent="0.25">
      <c r="A22">
        <v>12</v>
      </c>
      <c r="E22">
        <v>147285</v>
      </c>
      <c r="F22">
        <v>9998</v>
      </c>
      <c r="G22" s="10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</row>
    <row r="23" spans="1:105" x14ac:dyDescent="0.25">
      <c r="A23">
        <v>13</v>
      </c>
      <c r="E23">
        <v>149532</v>
      </c>
      <c r="F23">
        <v>9998</v>
      </c>
      <c r="G23" s="10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</row>
    <row r="24" spans="1:105" x14ac:dyDescent="0.25">
      <c r="A24">
        <v>14</v>
      </c>
      <c r="E24">
        <v>149564</v>
      </c>
      <c r="F24">
        <v>9998</v>
      </c>
      <c r="G24" s="10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</row>
    <row r="25" spans="1:105" x14ac:dyDescent="0.25">
      <c r="A25">
        <v>15</v>
      </c>
      <c r="E25">
        <v>149637</v>
      </c>
      <c r="F25">
        <v>10000</v>
      </c>
      <c r="G25" s="10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</row>
    <row r="26" spans="1:105" x14ac:dyDescent="0.25">
      <c r="A26">
        <v>16</v>
      </c>
      <c r="E26">
        <v>149703</v>
      </c>
      <c r="F26">
        <v>10000</v>
      </c>
      <c r="G26" s="10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</row>
    <row r="27" spans="1:105" x14ac:dyDescent="0.25">
      <c r="A27">
        <v>17</v>
      </c>
      <c r="E27">
        <v>149659</v>
      </c>
      <c r="F27">
        <v>10000</v>
      </c>
      <c r="G27" s="10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</row>
    <row r="28" spans="1:105" x14ac:dyDescent="0.25">
      <c r="A28">
        <v>18</v>
      </c>
      <c r="E28">
        <v>149471</v>
      </c>
      <c r="F28">
        <v>9998</v>
      </c>
      <c r="G28" s="10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</row>
    <row r="29" spans="1:105" x14ac:dyDescent="0.25">
      <c r="A29">
        <v>19</v>
      </c>
      <c r="E29">
        <v>149616</v>
      </c>
      <c r="F29">
        <v>10000</v>
      </c>
      <c r="G29" s="10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</row>
    <row r="30" spans="1:105" x14ac:dyDescent="0.25">
      <c r="A30">
        <v>20</v>
      </c>
      <c r="E30">
        <v>149694</v>
      </c>
      <c r="F30">
        <v>10000</v>
      </c>
      <c r="G30" s="1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</row>
    <row r="31" spans="1:105" x14ac:dyDescent="0.25">
      <c r="A31">
        <v>21</v>
      </c>
      <c r="E31">
        <v>149687</v>
      </c>
      <c r="F31">
        <v>10000</v>
      </c>
      <c r="G31" s="10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</row>
    <row r="32" spans="1:105" x14ac:dyDescent="0.25">
      <c r="A32">
        <v>22</v>
      </c>
      <c r="E32">
        <v>149582</v>
      </c>
      <c r="F32">
        <v>10000</v>
      </c>
      <c r="G32" s="10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</row>
    <row r="33" spans="1:105" x14ac:dyDescent="0.25">
      <c r="A33">
        <v>23</v>
      </c>
      <c r="E33">
        <v>149526</v>
      </c>
      <c r="F33">
        <v>10000</v>
      </c>
      <c r="G33" s="10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</row>
    <row r="34" spans="1:105" x14ac:dyDescent="0.25">
      <c r="A34">
        <v>24</v>
      </c>
      <c r="E34">
        <v>149533</v>
      </c>
      <c r="F34">
        <v>9998</v>
      </c>
      <c r="G34" s="10">
        <v>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</row>
    <row r="35" spans="1:105" x14ac:dyDescent="0.25">
      <c r="A35">
        <v>25</v>
      </c>
      <c r="E35">
        <v>149582</v>
      </c>
      <c r="F35">
        <v>10000</v>
      </c>
      <c r="G35" s="10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</row>
    <row r="36" spans="1:105" x14ac:dyDescent="0.25">
      <c r="A36">
        <v>26</v>
      </c>
      <c r="E36">
        <v>149392</v>
      </c>
      <c r="F36">
        <v>10000</v>
      </c>
      <c r="G36" s="10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</row>
    <row r="37" spans="1:105" x14ac:dyDescent="0.25">
      <c r="A37">
        <v>27</v>
      </c>
      <c r="E37">
        <v>149371</v>
      </c>
      <c r="F37">
        <v>10000</v>
      </c>
      <c r="G37" s="10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</row>
    <row r="38" spans="1:105" x14ac:dyDescent="0.25">
      <c r="A38">
        <v>28</v>
      </c>
      <c r="E38">
        <v>149463</v>
      </c>
      <c r="F38">
        <v>10000</v>
      </c>
      <c r="G38" s="10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</row>
    <row r="39" spans="1:105" x14ac:dyDescent="0.25">
      <c r="A39">
        <v>29</v>
      </c>
      <c r="E39">
        <v>149670</v>
      </c>
      <c r="F39">
        <v>10000</v>
      </c>
      <c r="G39" s="10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</row>
    <row r="40" spans="1:105" x14ac:dyDescent="0.25">
      <c r="A40">
        <v>30</v>
      </c>
      <c r="E40">
        <v>149541</v>
      </c>
      <c r="F40">
        <v>10000</v>
      </c>
      <c r="G40" s="1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</row>
    <row r="41" spans="1:105" x14ac:dyDescent="0.25">
      <c r="A41">
        <v>31</v>
      </c>
      <c r="E41">
        <v>149655</v>
      </c>
      <c r="F41">
        <v>10000</v>
      </c>
      <c r="G41" s="10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</row>
    <row r="42" spans="1:105" x14ac:dyDescent="0.25">
      <c r="A42">
        <v>32</v>
      </c>
      <c r="E42">
        <v>149721</v>
      </c>
      <c r="F42">
        <v>10000</v>
      </c>
      <c r="G42" s="10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</row>
    <row r="43" spans="1:105" x14ac:dyDescent="0.25">
      <c r="A43">
        <v>33</v>
      </c>
      <c r="E43">
        <v>149732</v>
      </c>
      <c r="F43">
        <v>9998</v>
      </c>
      <c r="G43" s="10"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</row>
    <row r="44" spans="1:105" x14ac:dyDescent="0.25">
      <c r="A44">
        <v>34</v>
      </c>
      <c r="E44">
        <v>148809</v>
      </c>
      <c r="F44">
        <v>10000</v>
      </c>
      <c r="G44" s="10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</row>
    <row r="45" spans="1:105" x14ac:dyDescent="0.25">
      <c r="A45">
        <v>35</v>
      </c>
      <c r="E45">
        <v>149563</v>
      </c>
      <c r="F45">
        <v>10000</v>
      </c>
      <c r="G45" s="10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</row>
    <row r="46" spans="1:105" x14ac:dyDescent="0.25">
      <c r="A46">
        <v>36</v>
      </c>
      <c r="E46">
        <v>149870</v>
      </c>
      <c r="F46">
        <v>10000</v>
      </c>
      <c r="G46" s="10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</row>
    <row r="47" spans="1:105" x14ac:dyDescent="0.25">
      <c r="A47">
        <v>37</v>
      </c>
      <c r="E47">
        <v>149451</v>
      </c>
      <c r="F47">
        <v>9998</v>
      </c>
      <c r="G47" s="10">
        <v>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</row>
    <row r="48" spans="1:105" x14ac:dyDescent="0.25">
      <c r="A48">
        <v>38</v>
      </c>
      <c r="E48">
        <v>149694</v>
      </c>
      <c r="F48">
        <v>10000</v>
      </c>
      <c r="G48" s="10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</row>
    <row r="49" spans="1:105" x14ac:dyDescent="0.25">
      <c r="A49">
        <v>39</v>
      </c>
      <c r="E49">
        <v>149671</v>
      </c>
      <c r="F49">
        <v>9998</v>
      </c>
      <c r="G49" s="10">
        <v>1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</row>
    <row r="50" spans="1:105" x14ac:dyDescent="0.25">
      <c r="A50">
        <v>40</v>
      </c>
      <c r="E50">
        <v>149629</v>
      </c>
      <c r="F50">
        <v>10000</v>
      </c>
      <c r="G50" s="1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</row>
    <row r="51" spans="1:105" x14ac:dyDescent="0.25">
      <c r="A51">
        <v>41</v>
      </c>
      <c r="E51">
        <v>149843</v>
      </c>
      <c r="F51">
        <v>9998</v>
      </c>
      <c r="G51" s="10">
        <v>1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</row>
    <row r="52" spans="1:105" x14ac:dyDescent="0.25">
      <c r="A52">
        <v>42</v>
      </c>
      <c r="E52">
        <v>149929</v>
      </c>
      <c r="F52">
        <v>9998</v>
      </c>
      <c r="G52" s="10">
        <v>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</row>
    <row r="53" spans="1:105" x14ac:dyDescent="0.25">
      <c r="A53">
        <v>43</v>
      </c>
      <c r="E53">
        <v>149877</v>
      </c>
      <c r="F53">
        <v>10000</v>
      </c>
      <c r="G53" s="10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</row>
    <row r="54" spans="1:105" x14ac:dyDescent="0.25">
      <c r="A54">
        <v>44</v>
      </c>
      <c r="E54">
        <v>150087</v>
      </c>
      <c r="F54">
        <v>10000</v>
      </c>
      <c r="G54" s="10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</row>
    <row r="55" spans="1:105" x14ac:dyDescent="0.25">
      <c r="A55">
        <v>45</v>
      </c>
      <c r="E55">
        <v>149973</v>
      </c>
      <c r="F55">
        <v>10000</v>
      </c>
      <c r="G55" s="10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</row>
    <row r="56" spans="1:105" x14ac:dyDescent="0.25">
      <c r="A56">
        <v>46</v>
      </c>
      <c r="E56">
        <v>149990</v>
      </c>
      <c r="F56">
        <v>10000</v>
      </c>
      <c r="G56" s="10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</row>
    <row r="57" spans="1:105" x14ac:dyDescent="0.25">
      <c r="A57">
        <v>47</v>
      </c>
      <c r="E57">
        <v>149647</v>
      </c>
      <c r="F57">
        <v>10000</v>
      </c>
      <c r="G57" s="10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</row>
    <row r="58" spans="1:105" x14ac:dyDescent="0.25">
      <c r="A58">
        <v>48</v>
      </c>
      <c r="E58">
        <v>149935</v>
      </c>
      <c r="F58">
        <v>10000</v>
      </c>
      <c r="G58" s="10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</row>
    <row r="59" spans="1:105" x14ac:dyDescent="0.25">
      <c r="A59">
        <v>49</v>
      </c>
      <c r="E59">
        <v>150008</v>
      </c>
      <c r="F59">
        <v>9996</v>
      </c>
      <c r="G59" s="10">
        <v>2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</row>
    <row r="60" spans="1:105" x14ac:dyDescent="0.25">
      <c r="A60">
        <v>50</v>
      </c>
      <c r="E60">
        <v>149949</v>
      </c>
      <c r="F60">
        <v>10000</v>
      </c>
      <c r="G60" s="1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</row>
    <row r="61" spans="1:105" x14ac:dyDescent="0.25">
      <c r="A61">
        <v>51</v>
      </c>
      <c r="E61">
        <v>150002</v>
      </c>
      <c r="F61">
        <v>9996</v>
      </c>
      <c r="G61" s="10">
        <v>2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</row>
    <row r="62" spans="1:105" x14ac:dyDescent="0.25">
      <c r="A62">
        <v>52</v>
      </c>
      <c r="E62">
        <v>149311</v>
      </c>
      <c r="F62">
        <v>10000</v>
      </c>
      <c r="G62" s="10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</row>
    <row r="63" spans="1:105" x14ac:dyDescent="0.25">
      <c r="A63">
        <v>53</v>
      </c>
      <c r="E63">
        <v>150202</v>
      </c>
      <c r="F63">
        <v>9998</v>
      </c>
      <c r="G63" s="10">
        <v>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</row>
    <row r="64" spans="1:105" x14ac:dyDescent="0.25">
      <c r="A64">
        <v>54</v>
      </c>
      <c r="E64">
        <v>149686</v>
      </c>
      <c r="F64">
        <v>10000</v>
      </c>
      <c r="G64" s="10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</row>
    <row r="65" spans="1:105" x14ac:dyDescent="0.25">
      <c r="A65">
        <v>55</v>
      </c>
      <c r="E65">
        <v>149985</v>
      </c>
      <c r="F65">
        <v>10000</v>
      </c>
      <c r="G65" s="10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</row>
    <row r="66" spans="1:105" x14ac:dyDescent="0.25">
      <c r="A66">
        <v>56</v>
      </c>
      <c r="E66">
        <v>150036</v>
      </c>
      <c r="F66">
        <v>10000</v>
      </c>
      <c r="G66" s="10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</row>
    <row r="67" spans="1:105" x14ac:dyDescent="0.25">
      <c r="A67">
        <v>57</v>
      </c>
      <c r="E67">
        <v>149981</v>
      </c>
      <c r="F67">
        <v>10000</v>
      </c>
      <c r="G67" s="10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</row>
    <row r="68" spans="1:105" x14ac:dyDescent="0.25">
      <c r="A68">
        <v>58</v>
      </c>
      <c r="E68">
        <v>149916</v>
      </c>
      <c r="F68">
        <v>10000</v>
      </c>
      <c r="G68" s="10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</row>
    <row r="69" spans="1:105" x14ac:dyDescent="0.25">
      <c r="A69">
        <v>59</v>
      </c>
      <c r="E69">
        <v>150030</v>
      </c>
      <c r="F69">
        <v>10000</v>
      </c>
      <c r="G69" s="10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</row>
    <row r="70" spans="1:105" x14ac:dyDescent="0.25">
      <c r="A70">
        <v>60</v>
      </c>
      <c r="E70">
        <v>150132</v>
      </c>
      <c r="F70">
        <v>10000</v>
      </c>
      <c r="G70" s="1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</row>
    <row r="71" spans="1:105" x14ac:dyDescent="0.25">
      <c r="A71">
        <v>61</v>
      </c>
      <c r="E71">
        <v>150145</v>
      </c>
      <c r="F71">
        <v>10000</v>
      </c>
      <c r="G71" s="10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</row>
    <row r="72" spans="1:105" x14ac:dyDescent="0.25">
      <c r="A72">
        <v>62</v>
      </c>
      <c r="E72">
        <v>149067</v>
      </c>
      <c r="F72">
        <v>10000</v>
      </c>
      <c r="G72" s="10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</row>
    <row r="73" spans="1:105" x14ac:dyDescent="0.25">
      <c r="A73">
        <v>63</v>
      </c>
      <c r="E73">
        <v>149987</v>
      </c>
      <c r="F73">
        <v>10000</v>
      </c>
      <c r="G73" s="10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</row>
    <row r="74" spans="1:105" x14ac:dyDescent="0.25">
      <c r="A74">
        <v>64</v>
      </c>
      <c r="E74">
        <v>150205</v>
      </c>
      <c r="F74">
        <v>10000</v>
      </c>
      <c r="G74" s="10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</row>
    <row r="75" spans="1:105" x14ac:dyDescent="0.25">
      <c r="A75">
        <v>65</v>
      </c>
      <c r="E75">
        <v>150027</v>
      </c>
      <c r="F75">
        <v>10000</v>
      </c>
      <c r="G75" s="10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</row>
    <row r="76" spans="1:105" x14ac:dyDescent="0.25">
      <c r="A76">
        <v>66</v>
      </c>
      <c r="E76">
        <v>147898</v>
      </c>
      <c r="F76">
        <v>10000</v>
      </c>
      <c r="G76" s="10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</row>
    <row r="77" spans="1:105" x14ac:dyDescent="0.25">
      <c r="A77">
        <v>67</v>
      </c>
      <c r="E77">
        <v>148695</v>
      </c>
      <c r="F77">
        <v>10000</v>
      </c>
      <c r="G77" s="10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</row>
    <row r="78" spans="1:105" x14ac:dyDescent="0.25">
      <c r="A78">
        <v>68</v>
      </c>
      <c r="E78">
        <v>149929</v>
      </c>
      <c r="F78">
        <v>10000</v>
      </c>
      <c r="G78" s="10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</row>
    <row r="79" spans="1:105" x14ac:dyDescent="0.25">
      <c r="A79">
        <v>69</v>
      </c>
      <c r="E79">
        <v>149930</v>
      </c>
      <c r="F79">
        <v>10000</v>
      </c>
      <c r="G79" s="10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</row>
    <row r="80" spans="1:105" x14ac:dyDescent="0.25">
      <c r="A80">
        <v>70</v>
      </c>
      <c r="E80">
        <v>149878</v>
      </c>
      <c r="F80">
        <v>10000</v>
      </c>
      <c r="G80" s="1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</row>
    <row r="81" spans="1:105" x14ac:dyDescent="0.25">
      <c r="A81">
        <v>71</v>
      </c>
      <c r="E81">
        <v>149941</v>
      </c>
      <c r="F81">
        <v>10000</v>
      </c>
      <c r="G81" s="10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</row>
    <row r="82" spans="1:105" x14ac:dyDescent="0.25">
      <c r="A82">
        <v>72</v>
      </c>
      <c r="E82">
        <v>149900</v>
      </c>
      <c r="F82">
        <v>10000</v>
      </c>
      <c r="G82" s="10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</row>
    <row r="83" spans="1:105" x14ac:dyDescent="0.25">
      <c r="A83">
        <v>73</v>
      </c>
      <c r="E83">
        <v>149911</v>
      </c>
      <c r="F83">
        <v>10000</v>
      </c>
      <c r="G83" s="10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</row>
    <row r="84" spans="1:105" x14ac:dyDescent="0.25">
      <c r="A84">
        <v>74</v>
      </c>
      <c r="E84">
        <v>149965</v>
      </c>
      <c r="F84">
        <v>9998</v>
      </c>
      <c r="G84" s="10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</row>
    <row r="85" spans="1:105" x14ac:dyDescent="0.25">
      <c r="A85">
        <v>75</v>
      </c>
      <c r="E85">
        <v>150092</v>
      </c>
      <c r="F85">
        <v>10000</v>
      </c>
      <c r="G85" s="10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</row>
    <row r="86" spans="1:105" x14ac:dyDescent="0.25">
      <c r="A86">
        <v>76</v>
      </c>
      <c r="E86">
        <v>150032</v>
      </c>
      <c r="F86">
        <v>10000</v>
      </c>
      <c r="G86" s="10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</row>
    <row r="87" spans="1:105" x14ac:dyDescent="0.25">
      <c r="A87">
        <v>77</v>
      </c>
      <c r="E87">
        <v>149963</v>
      </c>
      <c r="F87">
        <v>10000</v>
      </c>
      <c r="G87" s="10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</row>
    <row r="88" spans="1:105" x14ac:dyDescent="0.25">
      <c r="A88">
        <v>78</v>
      </c>
      <c r="E88">
        <v>150250</v>
      </c>
      <c r="F88">
        <v>10000</v>
      </c>
      <c r="G88" s="10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</row>
    <row r="89" spans="1:105" x14ac:dyDescent="0.25">
      <c r="A89">
        <v>79</v>
      </c>
      <c r="E89">
        <v>150089</v>
      </c>
      <c r="F89">
        <v>10000</v>
      </c>
      <c r="G89" s="10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</row>
    <row r="90" spans="1:105" x14ac:dyDescent="0.25">
      <c r="A90">
        <v>80</v>
      </c>
      <c r="E90">
        <v>150027</v>
      </c>
      <c r="F90">
        <v>9998</v>
      </c>
      <c r="G90" s="10">
        <v>1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</row>
    <row r="91" spans="1:105" x14ac:dyDescent="0.25">
      <c r="A91">
        <v>81</v>
      </c>
      <c r="E91">
        <v>150030</v>
      </c>
      <c r="F91">
        <v>10000</v>
      </c>
      <c r="G91" s="10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</row>
    <row r="92" spans="1:105" x14ac:dyDescent="0.25">
      <c r="A92">
        <v>82</v>
      </c>
      <c r="E92">
        <v>150060</v>
      </c>
      <c r="F92">
        <v>10000</v>
      </c>
      <c r="G92" s="10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</row>
    <row r="93" spans="1:105" x14ac:dyDescent="0.25">
      <c r="A93">
        <v>83</v>
      </c>
      <c r="E93">
        <v>150224</v>
      </c>
      <c r="F93">
        <v>10000</v>
      </c>
      <c r="G93" s="10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</row>
    <row r="94" spans="1:105" x14ac:dyDescent="0.25">
      <c r="A94">
        <v>84</v>
      </c>
      <c r="E94">
        <v>150119</v>
      </c>
      <c r="F94">
        <v>10000</v>
      </c>
      <c r="G94" s="10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</row>
    <row r="95" spans="1:105" x14ac:dyDescent="0.25">
      <c r="A95">
        <v>85</v>
      </c>
      <c r="E95">
        <v>149943</v>
      </c>
      <c r="F95">
        <v>10000</v>
      </c>
      <c r="G95" s="10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</row>
    <row r="96" spans="1:105" x14ac:dyDescent="0.25">
      <c r="A96">
        <v>86</v>
      </c>
      <c r="E96">
        <v>150020</v>
      </c>
      <c r="F96">
        <v>9998</v>
      </c>
      <c r="G96" s="10">
        <v>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</row>
    <row r="97" spans="1:105" x14ac:dyDescent="0.25">
      <c r="A97">
        <v>87</v>
      </c>
      <c r="E97">
        <v>150048</v>
      </c>
      <c r="F97">
        <v>10000</v>
      </c>
      <c r="G97" s="10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</row>
    <row r="98" spans="1:105" x14ac:dyDescent="0.25">
      <c r="A98">
        <v>88</v>
      </c>
      <c r="E98">
        <v>150143</v>
      </c>
      <c r="F98">
        <v>9994</v>
      </c>
      <c r="G98" s="10">
        <v>3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</row>
    <row r="99" spans="1:105" x14ac:dyDescent="0.25">
      <c r="A99">
        <v>89</v>
      </c>
      <c r="E99">
        <v>150078</v>
      </c>
      <c r="F99">
        <v>9998</v>
      </c>
      <c r="G99" s="10">
        <v>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</row>
    <row r="100" spans="1:105" x14ac:dyDescent="0.25">
      <c r="A100">
        <v>90</v>
      </c>
      <c r="E100">
        <v>149631</v>
      </c>
      <c r="F100">
        <v>9994</v>
      </c>
      <c r="G100" s="10">
        <v>3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</row>
    <row r="101" spans="1:105" x14ac:dyDescent="0.25">
      <c r="A101">
        <v>91</v>
      </c>
      <c r="E101">
        <v>150130</v>
      </c>
      <c r="F101">
        <v>10000</v>
      </c>
      <c r="G101" s="10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</row>
    <row r="102" spans="1:105" x14ac:dyDescent="0.25">
      <c r="A102">
        <v>92</v>
      </c>
      <c r="E102">
        <v>150061</v>
      </c>
      <c r="F102">
        <v>10000</v>
      </c>
      <c r="G102" s="10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</row>
    <row r="103" spans="1:105" x14ac:dyDescent="0.25">
      <c r="A103">
        <v>93</v>
      </c>
      <c r="E103">
        <v>149987</v>
      </c>
      <c r="F103">
        <v>10000</v>
      </c>
      <c r="G103" s="10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</row>
    <row r="104" spans="1:105" x14ac:dyDescent="0.25">
      <c r="A104">
        <v>94</v>
      </c>
      <c r="E104">
        <v>150048</v>
      </c>
      <c r="F104">
        <v>9998</v>
      </c>
      <c r="G104" s="10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</row>
    <row r="105" spans="1:105" x14ac:dyDescent="0.25">
      <c r="A105">
        <v>95</v>
      </c>
      <c r="E105">
        <v>150077</v>
      </c>
      <c r="F105">
        <v>10000</v>
      </c>
      <c r="G105" s="10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</row>
    <row r="106" spans="1:105" x14ac:dyDescent="0.25">
      <c r="A106">
        <v>96</v>
      </c>
      <c r="E106">
        <v>149862</v>
      </c>
      <c r="F106">
        <v>10000</v>
      </c>
      <c r="G106" s="10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</row>
    <row r="107" spans="1:105" x14ac:dyDescent="0.25">
      <c r="A107">
        <v>97</v>
      </c>
      <c r="E107">
        <v>150072</v>
      </c>
      <c r="F107">
        <v>10000</v>
      </c>
      <c r="G107" s="10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</row>
    <row r="108" spans="1:105" x14ac:dyDescent="0.25">
      <c r="A108">
        <v>98</v>
      </c>
      <c r="E108">
        <v>149301</v>
      </c>
      <c r="F108">
        <v>10000</v>
      </c>
      <c r="G108" s="10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</row>
    <row r="109" spans="1:105" x14ac:dyDescent="0.25">
      <c r="A109">
        <v>99</v>
      </c>
      <c r="E109">
        <v>149835</v>
      </c>
      <c r="F109">
        <v>10000</v>
      </c>
      <c r="G109" s="10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</row>
    <row r="110" spans="1:105" x14ac:dyDescent="0.25">
      <c r="A110">
        <v>100</v>
      </c>
      <c r="E110">
        <v>149024</v>
      </c>
      <c r="F110">
        <v>10000</v>
      </c>
      <c r="G110" s="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</row>
    <row r="111" spans="1:105" x14ac:dyDescent="0.25">
      <c r="A111">
        <v>101</v>
      </c>
      <c r="E111">
        <v>149832</v>
      </c>
      <c r="F111">
        <v>10000</v>
      </c>
      <c r="G111" s="10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</row>
    <row r="112" spans="1:105" x14ac:dyDescent="0.25">
      <c r="A112">
        <v>102</v>
      </c>
      <c r="E112">
        <v>150139</v>
      </c>
      <c r="F112">
        <v>10000</v>
      </c>
      <c r="G112" s="10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</row>
    <row r="113" spans="1:105" x14ac:dyDescent="0.25">
      <c r="A113">
        <v>103</v>
      </c>
      <c r="E113">
        <v>149981</v>
      </c>
      <c r="F113">
        <v>10000</v>
      </c>
      <c r="G113" s="10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</row>
    <row r="114" spans="1:105" x14ac:dyDescent="0.25">
      <c r="A114">
        <v>104</v>
      </c>
      <c r="E114">
        <v>150211</v>
      </c>
      <c r="F114">
        <v>10000</v>
      </c>
      <c r="G114" s="10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</row>
    <row r="115" spans="1:105" x14ac:dyDescent="0.25">
      <c r="A115">
        <v>105</v>
      </c>
      <c r="E115">
        <v>150359</v>
      </c>
      <c r="F115">
        <v>10000</v>
      </c>
      <c r="G115" s="10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</row>
    <row r="116" spans="1:105" x14ac:dyDescent="0.25">
      <c r="A116">
        <v>106</v>
      </c>
      <c r="E116">
        <v>150237</v>
      </c>
      <c r="F116">
        <v>10000</v>
      </c>
      <c r="G116" s="10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</row>
    <row r="117" spans="1:105" x14ac:dyDescent="0.25">
      <c r="A117">
        <v>107</v>
      </c>
      <c r="E117">
        <v>150192</v>
      </c>
      <c r="F117">
        <v>9998</v>
      </c>
      <c r="G117" s="10">
        <v>1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</row>
    <row r="118" spans="1:105" x14ac:dyDescent="0.25">
      <c r="A118">
        <v>108</v>
      </c>
      <c r="E118">
        <v>150348</v>
      </c>
      <c r="F118">
        <v>10000</v>
      </c>
      <c r="G118" s="10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</row>
    <row r="119" spans="1:105" x14ac:dyDescent="0.25">
      <c r="A119">
        <v>109</v>
      </c>
      <c r="E119">
        <v>150064</v>
      </c>
      <c r="F119">
        <v>9998</v>
      </c>
      <c r="G119" s="10">
        <v>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</row>
    <row r="120" spans="1:105" x14ac:dyDescent="0.25">
      <c r="A120">
        <v>110</v>
      </c>
      <c r="E120">
        <v>150139</v>
      </c>
      <c r="F120">
        <v>10000</v>
      </c>
      <c r="G120" s="1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</row>
    <row r="121" spans="1:105" x14ac:dyDescent="0.25">
      <c r="A121">
        <v>111</v>
      </c>
      <c r="E121">
        <v>150270</v>
      </c>
      <c r="F121">
        <v>10000</v>
      </c>
      <c r="G121" s="10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</row>
    <row r="122" spans="1:105" x14ac:dyDescent="0.25">
      <c r="A122">
        <v>112</v>
      </c>
      <c r="E122">
        <v>150122</v>
      </c>
      <c r="F122">
        <v>10000</v>
      </c>
      <c r="G122" s="10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</row>
    <row r="123" spans="1:105" x14ac:dyDescent="0.25">
      <c r="A123">
        <v>113</v>
      </c>
      <c r="E123">
        <v>150121</v>
      </c>
      <c r="F123">
        <v>10000</v>
      </c>
      <c r="G123" s="10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</row>
    <row r="124" spans="1:105" x14ac:dyDescent="0.25">
      <c r="A124">
        <v>114</v>
      </c>
      <c r="E124">
        <v>150104</v>
      </c>
      <c r="F124">
        <v>10000</v>
      </c>
      <c r="G124" s="10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</row>
    <row r="125" spans="1:105" x14ac:dyDescent="0.25">
      <c r="A125">
        <v>115</v>
      </c>
      <c r="E125">
        <v>150200</v>
      </c>
      <c r="F125">
        <v>9998</v>
      </c>
      <c r="G125" s="10">
        <v>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</row>
    <row r="126" spans="1:105" x14ac:dyDescent="0.25">
      <c r="A126">
        <v>116</v>
      </c>
      <c r="E126">
        <v>150142</v>
      </c>
      <c r="F126">
        <v>9998</v>
      </c>
      <c r="G126" s="10">
        <v>1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</row>
    <row r="127" spans="1:105" x14ac:dyDescent="0.25">
      <c r="A127">
        <v>117</v>
      </c>
      <c r="E127">
        <v>149631</v>
      </c>
      <c r="F127">
        <v>10000</v>
      </c>
      <c r="G127" s="10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</row>
    <row r="128" spans="1:105" x14ac:dyDescent="0.25">
      <c r="A128">
        <v>118</v>
      </c>
      <c r="E128">
        <v>150264</v>
      </c>
      <c r="F128">
        <v>10000</v>
      </c>
      <c r="G128" s="10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</row>
    <row r="129" spans="1:105" x14ac:dyDescent="0.25">
      <c r="A129">
        <v>119</v>
      </c>
      <c r="E129">
        <v>150091</v>
      </c>
      <c r="F129">
        <v>10000</v>
      </c>
      <c r="G129" s="10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</row>
    <row r="130" spans="1:105" x14ac:dyDescent="0.25">
      <c r="A130">
        <v>120</v>
      </c>
      <c r="E130">
        <v>150230</v>
      </c>
      <c r="F130">
        <v>10000</v>
      </c>
      <c r="G130" s="1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</row>
    <row r="131" spans="1:105" x14ac:dyDescent="0.25">
      <c r="A131">
        <v>121</v>
      </c>
      <c r="E131">
        <v>148431</v>
      </c>
      <c r="F131">
        <v>10000</v>
      </c>
      <c r="G131" s="10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</row>
    <row r="132" spans="1:105" x14ac:dyDescent="0.25">
      <c r="A132">
        <v>122</v>
      </c>
      <c r="E132">
        <v>150128</v>
      </c>
      <c r="F132">
        <v>10000</v>
      </c>
      <c r="G132" s="10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</row>
    <row r="133" spans="1:105" x14ac:dyDescent="0.25">
      <c r="A133">
        <v>123</v>
      </c>
      <c r="E133">
        <v>150075</v>
      </c>
      <c r="F133">
        <v>10000</v>
      </c>
      <c r="G133" s="10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</row>
    <row r="134" spans="1:105" x14ac:dyDescent="0.25">
      <c r="A134">
        <v>124</v>
      </c>
      <c r="E134">
        <v>150047</v>
      </c>
      <c r="F134">
        <v>10000</v>
      </c>
      <c r="G134" s="10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</row>
    <row r="135" spans="1:105" x14ac:dyDescent="0.25">
      <c r="A135">
        <v>125</v>
      </c>
      <c r="E135">
        <v>150004</v>
      </c>
      <c r="F135">
        <v>10000</v>
      </c>
      <c r="G135" s="10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</row>
    <row r="136" spans="1:105" x14ac:dyDescent="0.25">
      <c r="A136">
        <v>126</v>
      </c>
      <c r="E136">
        <v>150077</v>
      </c>
      <c r="F136">
        <v>10000</v>
      </c>
      <c r="G136" s="10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</row>
    <row r="137" spans="1:105" x14ac:dyDescent="0.25">
      <c r="A137">
        <v>127</v>
      </c>
      <c r="E137">
        <v>149897</v>
      </c>
      <c r="F137">
        <v>9998</v>
      </c>
      <c r="G137" s="10">
        <v>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</row>
    <row r="138" spans="1:105" x14ac:dyDescent="0.25">
      <c r="A138">
        <v>128</v>
      </c>
      <c r="E138">
        <v>150184</v>
      </c>
      <c r="F138">
        <v>10000</v>
      </c>
      <c r="G138" s="10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</row>
    <row r="139" spans="1:105" x14ac:dyDescent="0.25">
      <c r="A139">
        <v>129</v>
      </c>
      <c r="E139">
        <v>150011</v>
      </c>
      <c r="F139">
        <v>9998</v>
      </c>
      <c r="G139" s="10">
        <v>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</row>
    <row r="140" spans="1:105" x14ac:dyDescent="0.25">
      <c r="A140">
        <v>130</v>
      </c>
      <c r="E140">
        <v>150220</v>
      </c>
      <c r="F140">
        <v>9998</v>
      </c>
      <c r="G140" s="10">
        <v>1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</row>
    <row r="141" spans="1:105" x14ac:dyDescent="0.25">
      <c r="A141">
        <v>131</v>
      </c>
      <c r="E141">
        <v>150159</v>
      </c>
      <c r="F141">
        <v>9998</v>
      </c>
      <c r="G141" s="10">
        <v>1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</row>
    <row r="142" spans="1:105" x14ac:dyDescent="0.25">
      <c r="A142">
        <v>132</v>
      </c>
      <c r="E142">
        <v>150148</v>
      </c>
      <c r="F142">
        <v>10000</v>
      </c>
      <c r="G142" s="10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</row>
    <row r="143" spans="1:105" x14ac:dyDescent="0.25">
      <c r="A143">
        <v>133</v>
      </c>
      <c r="E143">
        <v>150024</v>
      </c>
      <c r="F143">
        <v>9996</v>
      </c>
      <c r="G143" s="10">
        <v>2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</row>
    <row r="144" spans="1:105" x14ac:dyDescent="0.25">
      <c r="A144">
        <v>134</v>
      </c>
      <c r="E144">
        <v>150107</v>
      </c>
      <c r="F144">
        <v>10000</v>
      </c>
      <c r="G144" s="10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</row>
    <row r="145" spans="1:105" x14ac:dyDescent="0.25">
      <c r="A145">
        <v>135</v>
      </c>
      <c r="E145">
        <v>150082</v>
      </c>
      <c r="F145">
        <v>10000</v>
      </c>
      <c r="G145" s="10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</row>
    <row r="146" spans="1:105" x14ac:dyDescent="0.25">
      <c r="A146">
        <v>136</v>
      </c>
      <c r="E146">
        <v>150156</v>
      </c>
      <c r="F146">
        <v>10000</v>
      </c>
      <c r="G146" s="10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</row>
    <row r="147" spans="1:105" x14ac:dyDescent="0.25">
      <c r="A147">
        <v>137</v>
      </c>
      <c r="E147">
        <v>149939</v>
      </c>
      <c r="F147">
        <v>9996</v>
      </c>
      <c r="G147" s="10">
        <v>2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</row>
    <row r="148" spans="1:105" x14ac:dyDescent="0.25">
      <c r="A148">
        <v>138</v>
      </c>
      <c r="E148">
        <v>149980</v>
      </c>
      <c r="F148">
        <v>9998</v>
      </c>
      <c r="G148" s="10">
        <v>1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</row>
    <row r="149" spans="1:105" x14ac:dyDescent="0.25">
      <c r="A149">
        <v>139</v>
      </c>
      <c r="E149">
        <v>150116</v>
      </c>
      <c r="F149">
        <v>10000</v>
      </c>
      <c r="G149" s="10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</row>
    <row r="150" spans="1:105" x14ac:dyDescent="0.25">
      <c r="A150">
        <v>140</v>
      </c>
      <c r="E150">
        <v>150176</v>
      </c>
      <c r="F150">
        <v>10000</v>
      </c>
      <c r="G150" s="1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</row>
    <row r="151" spans="1:105" x14ac:dyDescent="0.25">
      <c r="A151">
        <v>141</v>
      </c>
      <c r="E151">
        <v>150203</v>
      </c>
      <c r="F151">
        <v>10000</v>
      </c>
      <c r="G151" s="10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</row>
    <row r="152" spans="1:105" x14ac:dyDescent="0.25">
      <c r="A152">
        <v>142</v>
      </c>
      <c r="E152">
        <v>149981</v>
      </c>
      <c r="F152">
        <v>9998</v>
      </c>
      <c r="G152" s="10">
        <v>1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</row>
    <row r="153" spans="1:105" x14ac:dyDescent="0.25">
      <c r="A153">
        <v>143</v>
      </c>
      <c r="E153">
        <v>150006</v>
      </c>
      <c r="F153">
        <v>10000</v>
      </c>
      <c r="G153" s="10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</row>
    <row r="154" spans="1:105" x14ac:dyDescent="0.25">
      <c r="A154">
        <v>144</v>
      </c>
      <c r="E154">
        <v>150028</v>
      </c>
      <c r="F154">
        <v>10000</v>
      </c>
      <c r="G154" s="10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</row>
    <row r="155" spans="1:105" x14ac:dyDescent="0.25">
      <c r="A155">
        <v>145</v>
      </c>
      <c r="E155">
        <v>150218</v>
      </c>
      <c r="F155">
        <v>10000</v>
      </c>
      <c r="G155" s="10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</row>
    <row r="156" spans="1:105" x14ac:dyDescent="0.25">
      <c r="A156">
        <v>146</v>
      </c>
      <c r="E156">
        <v>150006</v>
      </c>
      <c r="F156">
        <v>10000</v>
      </c>
      <c r="G156" s="10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</row>
    <row r="157" spans="1:105" x14ac:dyDescent="0.25">
      <c r="A157">
        <v>147</v>
      </c>
      <c r="E157">
        <v>150071</v>
      </c>
      <c r="F157">
        <v>10000</v>
      </c>
      <c r="G157" s="10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</row>
    <row r="158" spans="1:105" x14ac:dyDescent="0.25">
      <c r="A158">
        <v>148</v>
      </c>
      <c r="E158">
        <v>150330</v>
      </c>
      <c r="F158">
        <v>10000</v>
      </c>
      <c r="G158" s="10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</row>
    <row r="159" spans="1:105" x14ac:dyDescent="0.25">
      <c r="A159">
        <v>149</v>
      </c>
      <c r="E159">
        <v>150152</v>
      </c>
      <c r="F159">
        <v>9998</v>
      </c>
      <c r="G159" s="10">
        <v>1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</row>
    <row r="160" spans="1:105" x14ac:dyDescent="0.25">
      <c r="A160">
        <v>150</v>
      </c>
      <c r="E160">
        <v>150084</v>
      </c>
      <c r="F160">
        <v>9998</v>
      </c>
      <c r="G160" s="10">
        <v>1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</row>
    <row r="161" spans="1:105" x14ac:dyDescent="0.25">
      <c r="A161">
        <v>151</v>
      </c>
      <c r="E161">
        <v>150103</v>
      </c>
      <c r="F161">
        <v>10000</v>
      </c>
      <c r="G161" s="10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</row>
    <row r="162" spans="1:105" x14ac:dyDescent="0.25">
      <c r="A162">
        <v>152</v>
      </c>
      <c r="E162">
        <v>149909</v>
      </c>
      <c r="F162">
        <v>10000</v>
      </c>
      <c r="G162" s="10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</row>
    <row r="163" spans="1:105" x14ac:dyDescent="0.25">
      <c r="A163">
        <v>153</v>
      </c>
      <c r="E163">
        <v>150009</v>
      </c>
      <c r="F163">
        <v>10000</v>
      </c>
      <c r="G163" s="10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</row>
    <row r="164" spans="1:105" x14ac:dyDescent="0.25">
      <c r="A164">
        <v>154</v>
      </c>
      <c r="E164">
        <v>149540</v>
      </c>
      <c r="F164">
        <v>10000</v>
      </c>
      <c r="G164" s="10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</row>
    <row r="165" spans="1:105" x14ac:dyDescent="0.25">
      <c r="A165">
        <v>155</v>
      </c>
      <c r="E165">
        <v>149748</v>
      </c>
      <c r="F165">
        <v>10000</v>
      </c>
      <c r="G165" s="10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</row>
    <row r="166" spans="1:105" x14ac:dyDescent="0.25">
      <c r="A166">
        <v>156</v>
      </c>
      <c r="E166">
        <v>149531</v>
      </c>
      <c r="F166">
        <v>10000</v>
      </c>
      <c r="G166" s="10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</row>
    <row r="167" spans="1:105" x14ac:dyDescent="0.25">
      <c r="A167">
        <v>157</v>
      </c>
      <c r="E167">
        <v>149624</v>
      </c>
      <c r="F167">
        <v>10000</v>
      </c>
      <c r="G167" s="10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</row>
    <row r="168" spans="1:105" x14ac:dyDescent="0.25">
      <c r="A168">
        <v>158</v>
      </c>
      <c r="E168">
        <v>149716</v>
      </c>
      <c r="F168">
        <v>9998</v>
      </c>
      <c r="G168" s="10">
        <v>1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</row>
    <row r="169" spans="1:105" x14ac:dyDescent="0.25">
      <c r="A169">
        <v>159</v>
      </c>
      <c r="E169">
        <v>149446</v>
      </c>
      <c r="F169">
        <v>9998</v>
      </c>
      <c r="G169" s="10">
        <v>1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</row>
    <row r="170" spans="1:105" x14ac:dyDescent="0.25">
      <c r="A170">
        <v>160</v>
      </c>
      <c r="E170">
        <v>149280</v>
      </c>
      <c r="F170">
        <v>10000</v>
      </c>
      <c r="G170" s="1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</row>
    <row r="171" spans="1:105" x14ac:dyDescent="0.25">
      <c r="A171">
        <v>161</v>
      </c>
      <c r="E171">
        <v>149639</v>
      </c>
      <c r="F171">
        <v>9998</v>
      </c>
      <c r="G171" s="10">
        <v>1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</row>
    <row r="172" spans="1:105" x14ac:dyDescent="0.25">
      <c r="A172">
        <v>162</v>
      </c>
      <c r="E172">
        <v>149720</v>
      </c>
      <c r="F172">
        <v>9998</v>
      </c>
      <c r="G172" s="10">
        <v>1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</row>
    <row r="173" spans="1:105" x14ac:dyDescent="0.25">
      <c r="A173">
        <v>163</v>
      </c>
      <c r="E173">
        <v>149508</v>
      </c>
      <c r="F173">
        <v>10000</v>
      </c>
      <c r="G173" s="10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</row>
    <row r="174" spans="1:105" x14ac:dyDescent="0.25">
      <c r="A174">
        <v>164</v>
      </c>
      <c r="E174">
        <v>149484</v>
      </c>
      <c r="F174">
        <v>9998</v>
      </c>
      <c r="G174" s="10">
        <v>1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</row>
    <row r="175" spans="1:105" x14ac:dyDescent="0.25">
      <c r="A175">
        <v>165</v>
      </c>
      <c r="E175">
        <v>149731</v>
      </c>
      <c r="F175">
        <v>10000</v>
      </c>
      <c r="G175" s="10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</row>
    <row r="176" spans="1:105" x14ac:dyDescent="0.25">
      <c r="A176">
        <v>166</v>
      </c>
      <c r="E176">
        <v>149710</v>
      </c>
      <c r="F176">
        <v>10000</v>
      </c>
      <c r="G176" s="10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</row>
    <row r="177" spans="1:105" x14ac:dyDescent="0.25">
      <c r="A177">
        <v>167</v>
      </c>
      <c r="E177">
        <v>149547</v>
      </c>
      <c r="F177">
        <v>10000</v>
      </c>
      <c r="G177" s="10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</row>
    <row r="178" spans="1:105" x14ac:dyDescent="0.25">
      <c r="A178">
        <v>168</v>
      </c>
      <c r="E178">
        <v>149763</v>
      </c>
      <c r="F178">
        <v>9996</v>
      </c>
      <c r="G178" s="10">
        <v>2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</row>
    <row r="179" spans="1:105" x14ac:dyDescent="0.25">
      <c r="A179">
        <v>169</v>
      </c>
      <c r="E179">
        <v>149967</v>
      </c>
      <c r="F179">
        <v>10000</v>
      </c>
      <c r="G179" s="10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</row>
    <row r="180" spans="1:105" x14ac:dyDescent="0.25">
      <c r="A180">
        <v>170</v>
      </c>
      <c r="E180">
        <v>149704</v>
      </c>
      <c r="F180">
        <v>9998</v>
      </c>
      <c r="G180" s="10">
        <v>1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</row>
    <row r="181" spans="1:105" x14ac:dyDescent="0.25">
      <c r="A181">
        <v>171</v>
      </c>
      <c r="E181">
        <v>148685</v>
      </c>
      <c r="F181">
        <v>10000</v>
      </c>
      <c r="G181" s="10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</row>
    <row r="182" spans="1:105" x14ac:dyDescent="0.25">
      <c r="A182">
        <v>172</v>
      </c>
      <c r="E182">
        <v>149757</v>
      </c>
      <c r="F182">
        <v>10000</v>
      </c>
      <c r="G182" s="10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</row>
    <row r="183" spans="1:105" x14ac:dyDescent="0.25">
      <c r="A183">
        <v>173</v>
      </c>
      <c r="E183">
        <v>149762</v>
      </c>
      <c r="F183">
        <v>10000</v>
      </c>
      <c r="G183" s="10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</row>
    <row r="184" spans="1:105" x14ac:dyDescent="0.25">
      <c r="A184">
        <v>174</v>
      </c>
      <c r="E184">
        <v>149863</v>
      </c>
      <c r="F184">
        <v>9998</v>
      </c>
      <c r="G184" s="10">
        <v>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</row>
    <row r="185" spans="1:105" x14ac:dyDescent="0.25">
      <c r="A185">
        <v>175</v>
      </c>
      <c r="E185">
        <v>148044</v>
      </c>
      <c r="F185">
        <v>10000</v>
      </c>
      <c r="G185" s="10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</row>
    <row r="186" spans="1:105" x14ac:dyDescent="0.25">
      <c r="A186">
        <v>176</v>
      </c>
      <c r="E186">
        <v>148882</v>
      </c>
      <c r="F186">
        <v>9998</v>
      </c>
      <c r="G186" s="10">
        <v>1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</row>
    <row r="187" spans="1:105" x14ac:dyDescent="0.25">
      <c r="A187">
        <v>177</v>
      </c>
      <c r="E187">
        <v>149680</v>
      </c>
      <c r="F187">
        <v>10000</v>
      </c>
      <c r="G187" s="10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</row>
    <row r="188" spans="1:105" x14ac:dyDescent="0.25">
      <c r="A188">
        <v>178</v>
      </c>
      <c r="E188">
        <v>149696</v>
      </c>
      <c r="F188">
        <v>10000</v>
      </c>
      <c r="G188" s="10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</row>
    <row r="189" spans="1:105" x14ac:dyDescent="0.25">
      <c r="A189">
        <v>179</v>
      </c>
      <c r="E189">
        <v>149680</v>
      </c>
      <c r="F189">
        <v>9998</v>
      </c>
      <c r="G189" s="10">
        <v>1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</row>
    <row r="190" spans="1:105" x14ac:dyDescent="0.25">
      <c r="A190">
        <v>180</v>
      </c>
      <c r="E190">
        <v>149398</v>
      </c>
      <c r="F190">
        <v>9998</v>
      </c>
      <c r="G190" s="10">
        <v>1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</row>
    <row r="191" spans="1:105" x14ac:dyDescent="0.25">
      <c r="A191">
        <v>181</v>
      </c>
      <c r="E191">
        <v>149616</v>
      </c>
      <c r="F191">
        <v>10000</v>
      </c>
      <c r="G191" s="10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</row>
    <row r="192" spans="1:105" x14ac:dyDescent="0.25">
      <c r="A192">
        <v>182</v>
      </c>
      <c r="E192">
        <v>149565</v>
      </c>
      <c r="F192">
        <v>10000</v>
      </c>
      <c r="G192" s="10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</row>
    <row r="193" spans="1:105" x14ac:dyDescent="0.25">
      <c r="A193">
        <v>183</v>
      </c>
      <c r="E193">
        <v>149263</v>
      </c>
      <c r="F193">
        <v>10000</v>
      </c>
      <c r="G193" s="10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</row>
    <row r="194" spans="1:105" x14ac:dyDescent="0.25">
      <c r="A194">
        <v>184</v>
      </c>
      <c r="E194">
        <v>149678</v>
      </c>
      <c r="F194">
        <v>10000</v>
      </c>
      <c r="G194" s="10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</row>
    <row r="195" spans="1:105" x14ac:dyDescent="0.25">
      <c r="A195">
        <v>185</v>
      </c>
      <c r="E195">
        <v>149723</v>
      </c>
      <c r="F195">
        <v>10000</v>
      </c>
      <c r="G195" s="10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</row>
    <row r="196" spans="1:105" x14ac:dyDescent="0.25">
      <c r="A196">
        <v>186</v>
      </c>
      <c r="E196">
        <v>149332</v>
      </c>
      <c r="F196">
        <v>10000</v>
      </c>
      <c r="G196" s="10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</row>
    <row r="197" spans="1:105" x14ac:dyDescent="0.25">
      <c r="A197">
        <v>187</v>
      </c>
      <c r="E197">
        <v>149625</v>
      </c>
      <c r="F197">
        <v>10000</v>
      </c>
      <c r="G197" s="10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</row>
    <row r="198" spans="1:105" x14ac:dyDescent="0.25">
      <c r="A198">
        <v>188</v>
      </c>
      <c r="E198">
        <v>149586</v>
      </c>
      <c r="F198">
        <v>10000</v>
      </c>
      <c r="G198" s="10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</row>
    <row r="199" spans="1:105" x14ac:dyDescent="0.25">
      <c r="A199">
        <v>189</v>
      </c>
      <c r="E199">
        <v>149616</v>
      </c>
      <c r="F199">
        <v>10000</v>
      </c>
      <c r="G199" s="10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</row>
    <row r="200" spans="1:105" x14ac:dyDescent="0.25">
      <c r="A200">
        <v>190</v>
      </c>
      <c r="E200">
        <v>149622</v>
      </c>
      <c r="F200">
        <v>10000</v>
      </c>
      <c r="G200" s="1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</row>
    <row r="201" spans="1:105" x14ac:dyDescent="0.25">
      <c r="A201">
        <v>191</v>
      </c>
      <c r="E201">
        <v>149483</v>
      </c>
      <c r="F201">
        <v>10000</v>
      </c>
      <c r="G201" s="10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</row>
    <row r="202" spans="1:105" x14ac:dyDescent="0.25">
      <c r="A202">
        <v>192</v>
      </c>
      <c r="E202">
        <v>149634</v>
      </c>
      <c r="F202">
        <v>10000</v>
      </c>
      <c r="G202" s="10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</row>
    <row r="203" spans="1:105" x14ac:dyDescent="0.25">
      <c r="A203">
        <v>193</v>
      </c>
      <c r="E203">
        <v>149464</v>
      </c>
      <c r="F203">
        <v>10000</v>
      </c>
      <c r="G203" s="10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</row>
    <row r="204" spans="1:105" x14ac:dyDescent="0.25">
      <c r="A204">
        <v>194</v>
      </c>
      <c r="E204">
        <v>149619</v>
      </c>
      <c r="F204">
        <v>10000</v>
      </c>
      <c r="G204" s="10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</row>
    <row r="205" spans="1:105" x14ac:dyDescent="0.25">
      <c r="A205">
        <v>195</v>
      </c>
      <c r="E205">
        <v>149251</v>
      </c>
      <c r="F205">
        <v>10000</v>
      </c>
      <c r="G205" s="10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</row>
    <row r="206" spans="1:105" x14ac:dyDescent="0.25">
      <c r="A206">
        <v>196</v>
      </c>
      <c r="E206">
        <v>149300</v>
      </c>
      <c r="F206">
        <v>9998</v>
      </c>
      <c r="G206" s="10">
        <v>1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</row>
    <row r="207" spans="1:105" x14ac:dyDescent="0.25">
      <c r="A207">
        <v>197</v>
      </c>
      <c r="E207">
        <v>149106</v>
      </c>
      <c r="F207">
        <v>10000</v>
      </c>
      <c r="G207" s="10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</row>
    <row r="208" spans="1:105" x14ac:dyDescent="0.25">
      <c r="A208">
        <v>198</v>
      </c>
      <c r="E208">
        <v>149146</v>
      </c>
      <c r="F208">
        <v>10000</v>
      </c>
      <c r="G208" s="10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</row>
    <row r="209" spans="1:105" x14ac:dyDescent="0.25">
      <c r="A209">
        <v>199</v>
      </c>
      <c r="E209">
        <v>149157</v>
      </c>
      <c r="F209">
        <v>9998</v>
      </c>
      <c r="G209" s="10">
        <v>1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</row>
    <row r="210" spans="1:105" x14ac:dyDescent="0.25">
      <c r="A210">
        <v>200</v>
      </c>
      <c r="E210">
        <v>149295</v>
      </c>
      <c r="F210">
        <v>10000</v>
      </c>
      <c r="G210" s="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</row>
    <row r="211" spans="1:105" x14ac:dyDescent="0.25">
      <c r="A211">
        <v>201</v>
      </c>
      <c r="E211">
        <v>149243</v>
      </c>
      <c r="F211">
        <v>10000</v>
      </c>
      <c r="G211" s="10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</row>
    <row r="212" spans="1:105" x14ac:dyDescent="0.25">
      <c r="A212">
        <v>202</v>
      </c>
      <c r="E212">
        <v>149190</v>
      </c>
      <c r="F212">
        <v>9996</v>
      </c>
      <c r="G212" s="10">
        <v>2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</row>
    <row r="213" spans="1:105" x14ac:dyDescent="0.25">
      <c r="A213">
        <v>203</v>
      </c>
      <c r="E213">
        <v>149189</v>
      </c>
      <c r="F213">
        <v>10000</v>
      </c>
      <c r="G213" s="10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</row>
    <row r="214" spans="1:105" x14ac:dyDescent="0.25">
      <c r="A214">
        <v>204</v>
      </c>
      <c r="E214">
        <v>149108</v>
      </c>
      <c r="F214">
        <v>9998</v>
      </c>
      <c r="G214" s="10">
        <v>1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</row>
    <row r="215" spans="1:105" x14ac:dyDescent="0.25">
      <c r="A215">
        <v>205</v>
      </c>
      <c r="E215">
        <v>149083</v>
      </c>
      <c r="F215">
        <v>10000</v>
      </c>
      <c r="G215" s="10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</row>
    <row r="216" spans="1:105" x14ac:dyDescent="0.25">
      <c r="A216">
        <v>206</v>
      </c>
      <c r="E216">
        <v>149159</v>
      </c>
      <c r="F216">
        <v>9998</v>
      </c>
      <c r="G216" s="10">
        <v>1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0</v>
      </c>
      <c r="CQ216">
        <v>0</v>
      </c>
      <c r="CR216">
        <v>0</v>
      </c>
      <c r="CS216">
        <v>0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</row>
    <row r="217" spans="1:105" x14ac:dyDescent="0.25">
      <c r="A217">
        <v>207</v>
      </c>
      <c r="E217">
        <v>149185</v>
      </c>
      <c r="F217">
        <v>10000</v>
      </c>
      <c r="G217" s="10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</row>
    <row r="218" spans="1:105" x14ac:dyDescent="0.25">
      <c r="A218">
        <v>208</v>
      </c>
      <c r="E218">
        <v>149203</v>
      </c>
      <c r="F218">
        <v>9996</v>
      </c>
      <c r="G218" s="10">
        <v>2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</row>
    <row r="219" spans="1:105" x14ac:dyDescent="0.25">
      <c r="A219">
        <v>209</v>
      </c>
      <c r="E219">
        <v>149146</v>
      </c>
      <c r="F219">
        <v>9996</v>
      </c>
      <c r="G219" s="10">
        <v>2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</row>
    <row r="220" spans="1:105" x14ac:dyDescent="0.25">
      <c r="A220">
        <v>210</v>
      </c>
      <c r="E220">
        <v>149073</v>
      </c>
      <c r="F220">
        <v>10000</v>
      </c>
      <c r="G220" s="1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</row>
    <row r="221" spans="1:105" x14ac:dyDescent="0.25">
      <c r="A221">
        <v>211</v>
      </c>
      <c r="E221">
        <v>148918</v>
      </c>
      <c r="F221">
        <v>9994</v>
      </c>
      <c r="G221" s="10">
        <v>3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</row>
    <row r="222" spans="1:105" x14ac:dyDescent="0.25">
      <c r="A222">
        <v>212</v>
      </c>
      <c r="E222">
        <v>149181</v>
      </c>
      <c r="F222">
        <v>9998</v>
      </c>
      <c r="G222" s="10">
        <v>1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0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</row>
    <row r="223" spans="1:105" x14ac:dyDescent="0.25">
      <c r="A223">
        <v>213</v>
      </c>
      <c r="E223">
        <v>149121</v>
      </c>
      <c r="F223">
        <v>10000</v>
      </c>
      <c r="G223" s="10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</row>
    <row r="224" spans="1:105" x14ac:dyDescent="0.25">
      <c r="A224">
        <v>214</v>
      </c>
      <c r="E224">
        <v>149199</v>
      </c>
      <c r="F224">
        <v>10000</v>
      </c>
      <c r="G224" s="10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</row>
    <row r="225" spans="1:105" x14ac:dyDescent="0.25">
      <c r="A225">
        <v>215</v>
      </c>
      <c r="E225">
        <v>149175</v>
      </c>
      <c r="F225">
        <v>10000</v>
      </c>
      <c r="G225" s="10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</row>
    <row r="226" spans="1:105" x14ac:dyDescent="0.25">
      <c r="A226">
        <v>216</v>
      </c>
      <c r="E226">
        <v>149146</v>
      </c>
      <c r="F226">
        <v>10000</v>
      </c>
      <c r="G226" s="10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</row>
    <row r="227" spans="1:105" x14ac:dyDescent="0.25">
      <c r="A227">
        <v>217</v>
      </c>
      <c r="E227">
        <v>149191</v>
      </c>
      <c r="F227">
        <v>10000</v>
      </c>
      <c r="G227" s="10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</row>
    <row r="228" spans="1:105" x14ac:dyDescent="0.25">
      <c r="A228">
        <v>218</v>
      </c>
      <c r="E228">
        <v>149175</v>
      </c>
      <c r="F228">
        <v>10000</v>
      </c>
      <c r="G228" s="10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</row>
    <row r="229" spans="1:105" x14ac:dyDescent="0.25">
      <c r="A229">
        <v>219</v>
      </c>
      <c r="E229">
        <v>149287</v>
      </c>
      <c r="F229">
        <v>10000</v>
      </c>
      <c r="G229" s="10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</row>
    <row r="230" spans="1:105" x14ac:dyDescent="0.25">
      <c r="A230">
        <v>220</v>
      </c>
      <c r="E230">
        <v>149202</v>
      </c>
      <c r="F230">
        <v>10000</v>
      </c>
      <c r="G230" s="1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</row>
    <row r="231" spans="1:105" x14ac:dyDescent="0.25">
      <c r="A231">
        <v>221</v>
      </c>
      <c r="E231">
        <v>149202</v>
      </c>
      <c r="F231">
        <v>10000</v>
      </c>
      <c r="G231" s="10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</row>
    <row r="232" spans="1:105" x14ac:dyDescent="0.25">
      <c r="A232">
        <v>222</v>
      </c>
      <c r="E232">
        <v>149280</v>
      </c>
      <c r="F232">
        <v>10000</v>
      </c>
      <c r="G232" s="10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</row>
    <row r="233" spans="1:105" x14ac:dyDescent="0.25">
      <c r="A233">
        <v>223</v>
      </c>
      <c r="E233">
        <v>149165</v>
      </c>
      <c r="F233">
        <v>10000</v>
      </c>
      <c r="G233" s="10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</row>
    <row r="234" spans="1:105" x14ac:dyDescent="0.25">
      <c r="A234">
        <v>224</v>
      </c>
      <c r="E234">
        <v>149183</v>
      </c>
      <c r="F234">
        <v>10000</v>
      </c>
      <c r="G234" s="10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CP234">
        <v>0</v>
      </c>
      <c r="CQ234">
        <v>0</v>
      </c>
      <c r="CR234">
        <v>0</v>
      </c>
      <c r="CS234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</row>
    <row r="235" spans="1:105" x14ac:dyDescent="0.25">
      <c r="A235">
        <v>225</v>
      </c>
      <c r="E235">
        <v>149231</v>
      </c>
      <c r="F235">
        <v>9998</v>
      </c>
      <c r="G235" s="10">
        <v>1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>
        <v>0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</row>
    <row r="236" spans="1:105" x14ac:dyDescent="0.25">
      <c r="A236">
        <v>226</v>
      </c>
      <c r="E236">
        <v>149236</v>
      </c>
      <c r="F236">
        <v>10000</v>
      </c>
      <c r="G236" s="10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0</v>
      </c>
      <c r="CS236">
        <v>0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</row>
    <row r="237" spans="1:105" x14ac:dyDescent="0.25">
      <c r="A237">
        <v>227</v>
      </c>
      <c r="E237">
        <v>149232</v>
      </c>
      <c r="F237">
        <v>10000</v>
      </c>
      <c r="G237" s="10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</row>
    <row r="238" spans="1:105" x14ac:dyDescent="0.25">
      <c r="A238">
        <v>228</v>
      </c>
      <c r="E238">
        <v>149201</v>
      </c>
      <c r="F238">
        <v>10000</v>
      </c>
      <c r="G238" s="10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</row>
    <row r="239" spans="1:105" x14ac:dyDescent="0.25">
      <c r="A239">
        <v>229</v>
      </c>
      <c r="E239">
        <v>149187</v>
      </c>
      <c r="F239">
        <v>10000</v>
      </c>
      <c r="G239" s="10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</row>
    <row r="240" spans="1:105" x14ac:dyDescent="0.25">
      <c r="A240">
        <v>230</v>
      </c>
      <c r="E240">
        <v>146950</v>
      </c>
      <c r="F240">
        <v>10000</v>
      </c>
      <c r="G240" s="1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</row>
    <row r="241" spans="1:105" x14ac:dyDescent="0.25">
      <c r="A241">
        <v>231</v>
      </c>
      <c r="E241">
        <v>149156</v>
      </c>
      <c r="F241">
        <v>9998</v>
      </c>
      <c r="G241" s="10">
        <v>1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</row>
    <row r="242" spans="1:105" x14ac:dyDescent="0.25">
      <c r="A242">
        <v>232</v>
      </c>
      <c r="E242">
        <v>149158</v>
      </c>
      <c r="F242">
        <v>9998</v>
      </c>
      <c r="G242" s="10">
        <v>1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S242">
        <v>0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</row>
    <row r="243" spans="1:105" x14ac:dyDescent="0.25">
      <c r="A243">
        <v>233</v>
      </c>
      <c r="E243">
        <v>149233</v>
      </c>
      <c r="F243">
        <v>10000</v>
      </c>
      <c r="G243" s="10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</row>
    <row r="244" spans="1:105" x14ac:dyDescent="0.25">
      <c r="A244">
        <v>234</v>
      </c>
      <c r="E244">
        <v>149203</v>
      </c>
      <c r="F244">
        <v>10000</v>
      </c>
      <c r="G244" s="10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</row>
    <row r="245" spans="1:105" x14ac:dyDescent="0.25">
      <c r="A245">
        <v>235</v>
      </c>
      <c r="E245">
        <v>149203</v>
      </c>
      <c r="F245">
        <v>10000</v>
      </c>
      <c r="G245" s="10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</row>
    <row r="246" spans="1:105" x14ac:dyDescent="0.25">
      <c r="A246">
        <v>236</v>
      </c>
      <c r="E246">
        <v>149247</v>
      </c>
      <c r="F246">
        <v>10000</v>
      </c>
      <c r="G246" s="10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Q246">
        <v>0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</row>
    <row r="247" spans="1:105" x14ac:dyDescent="0.25">
      <c r="A247">
        <v>237</v>
      </c>
      <c r="E247">
        <v>149195</v>
      </c>
      <c r="F247">
        <v>10000</v>
      </c>
      <c r="G247" s="10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</row>
    <row r="248" spans="1:105" x14ac:dyDescent="0.25">
      <c r="A248">
        <v>238</v>
      </c>
      <c r="E248">
        <v>149158</v>
      </c>
      <c r="F248">
        <v>9998</v>
      </c>
      <c r="G248" s="10">
        <v>1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P248">
        <v>0</v>
      </c>
      <c r="CQ248">
        <v>0</v>
      </c>
      <c r="CR248">
        <v>0</v>
      </c>
      <c r="CS248">
        <v>0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</row>
    <row r="249" spans="1:105" x14ac:dyDescent="0.25">
      <c r="A249">
        <v>239</v>
      </c>
      <c r="E249">
        <v>149294</v>
      </c>
      <c r="F249">
        <v>10000</v>
      </c>
      <c r="G249" s="10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</row>
    <row r="250" spans="1:105" x14ac:dyDescent="0.25">
      <c r="A250">
        <v>240</v>
      </c>
      <c r="E250">
        <v>149051</v>
      </c>
      <c r="F250">
        <v>9998</v>
      </c>
      <c r="G250" s="10">
        <v>1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</row>
    <row r="251" spans="1:105" x14ac:dyDescent="0.25">
      <c r="A251">
        <v>241</v>
      </c>
      <c r="E251">
        <v>149219</v>
      </c>
      <c r="F251">
        <v>9998</v>
      </c>
      <c r="G251" s="10">
        <v>1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</row>
    <row r="252" spans="1:105" x14ac:dyDescent="0.25">
      <c r="A252">
        <v>242</v>
      </c>
      <c r="E252">
        <v>149294</v>
      </c>
      <c r="F252">
        <v>10000</v>
      </c>
      <c r="G252" s="10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</row>
    <row r="253" spans="1:105" x14ac:dyDescent="0.25">
      <c r="A253">
        <v>243</v>
      </c>
      <c r="E253">
        <v>149215</v>
      </c>
      <c r="F253">
        <v>9998</v>
      </c>
      <c r="G253" s="10">
        <v>1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</row>
    <row r="254" spans="1:105" x14ac:dyDescent="0.25">
      <c r="A254">
        <v>244</v>
      </c>
      <c r="E254">
        <v>149215</v>
      </c>
      <c r="F254">
        <v>10000</v>
      </c>
      <c r="G254" s="10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</row>
    <row r="255" spans="1:105" x14ac:dyDescent="0.25">
      <c r="A255">
        <v>245</v>
      </c>
      <c r="E255">
        <v>149351</v>
      </c>
      <c r="F255">
        <v>9998</v>
      </c>
      <c r="G255" s="10">
        <v>1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>
        <v>0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</row>
    <row r="256" spans="1:105" x14ac:dyDescent="0.25">
      <c r="A256">
        <v>246</v>
      </c>
      <c r="E256">
        <v>149080</v>
      </c>
      <c r="F256">
        <v>10000</v>
      </c>
      <c r="G256" s="10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  <c r="CA256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0</v>
      </c>
      <c r="CI256">
        <v>0</v>
      </c>
      <c r="CJ256">
        <v>0</v>
      </c>
      <c r="CK256">
        <v>0</v>
      </c>
      <c r="CL256">
        <v>0</v>
      </c>
      <c r="CM256">
        <v>0</v>
      </c>
      <c r="CN256">
        <v>0</v>
      </c>
      <c r="CO256">
        <v>0</v>
      </c>
      <c r="CP256">
        <v>0</v>
      </c>
      <c r="CQ256">
        <v>0</v>
      </c>
      <c r="CR256">
        <v>0</v>
      </c>
      <c r="CS256">
        <v>0</v>
      </c>
      <c r="CT256">
        <v>0</v>
      </c>
      <c r="CU256">
        <v>0</v>
      </c>
      <c r="CV256">
        <v>0</v>
      </c>
      <c r="CW256">
        <v>0</v>
      </c>
      <c r="CX256">
        <v>0</v>
      </c>
      <c r="CY256">
        <v>0</v>
      </c>
      <c r="CZ256">
        <v>0</v>
      </c>
      <c r="DA256">
        <v>0</v>
      </c>
    </row>
    <row r="257" spans="1:105" x14ac:dyDescent="0.25">
      <c r="A257">
        <v>247</v>
      </c>
      <c r="E257">
        <v>148894</v>
      </c>
      <c r="F257">
        <v>9998</v>
      </c>
      <c r="G257" s="10">
        <v>1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0</v>
      </c>
      <c r="CP257">
        <v>0</v>
      </c>
      <c r="CQ257">
        <v>0</v>
      </c>
      <c r="CR257">
        <v>0</v>
      </c>
      <c r="CS257">
        <v>0</v>
      </c>
      <c r="CT257">
        <v>0</v>
      </c>
      <c r="CU257">
        <v>0</v>
      </c>
      <c r="CV257">
        <v>0</v>
      </c>
      <c r="CW257">
        <v>0</v>
      </c>
      <c r="CX257">
        <v>0</v>
      </c>
      <c r="CY257">
        <v>0</v>
      </c>
      <c r="CZ257">
        <v>0</v>
      </c>
      <c r="DA257">
        <v>0</v>
      </c>
    </row>
    <row r="258" spans="1:105" x14ac:dyDescent="0.25">
      <c r="A258">
        <v>248</v>
      </c>
      <c r="E258">
        <v>149247</v>
      </c>
      <c r="F258">
        <v>9998</v>
      </c>
      <c r="G258" s="10">
        <v>1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>
        <v>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P258">
        <v>0</v>
      </c>
      <c r="CQ258">
        <v>0</v>
      </c>
      <c r="CR258">
        <v>0</v>
      </c>
      <c r="CS258">
        <v>0</v>
      </c>
      <c r="CT258">
        <v>0</v>
      </c>
      <c r="CU258">
        <v>0</v>
      </c>
      <c r="CV258">
        <v>0</v>
      </c>
      <c r="CW258">
        <v>0</v>
      </c>
      <c r="CX258">
        <v>0</v>
      </c>
      <c r="CY258">
        <v>0</v>
      </c>
      <c r="CZ258">
        <v>0</v>
      </c>
      <c r="DA258">
        <v>0</v>
      </c>
    </row>
    <row r="259" spans="1:105" x14ac:dyDescent="0.25">
      <c r="A259">
        <v>249</v>
      </c>
      <c r="E259">
        <v>149158</v>
      </c>
      <c r="F259">
        <v>9998</v>
      </c>
      <c r="G259" s="10">
        <v>1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  <c r="CA259">
        <v>0</v>
      </c>
      <c r="CB259">
        <v>0</v>
      </c>
      <c r="CC259">
        <v>0</v>
      </c>
      <c r="CD259">
        <v>0</v>
      </c>
      <c r="CE259">
        <v>0</v>
      </c>
      <c r="CF259">
        <v>0</v>
      </c>
      <c r="CG259">
        <v>0</v>
      </c>
      <c r="CH259">
        <v>0</v>
      </c>
      <c r="CI259">
        <v>0</v>
      </c>
      <c r="CJ259">
        <v>0</v>
      </c>
      <c r="CK259">
        <v>0</v>
      </c>
      <c r="CL259">
        <v>0</v>
      </c>
      <c r="CM259">
        <v>0</v>
      </c>
      <c r="CN259">
        <v>0</v>
      </c>
      <c r="CO259">
        <v>0</v>
      </c>
      <c r="CP259">
        <v>0</v>
      </c>
      <c r="CQ259">
        <v>0</v>
      </c>
      <c r="CR259">
        <v>0</v>
      </c>
      <c r="CS259">
        <v>0</v>
      </c>
      <c r="CT259">
        <v>0</v>
      </c>
      <c r="CU259">
        <v>0</v>
      </c>
      <c r="CV259">
        <v>0</v>
      </c>
      <c r="CW259">
        <v>0</v>
      </c>
      <c r="CX259">
        <v>0</v>
      </c>
      <c r="CY259">
        <v>0</v>
      </c>
      <c r="CZ259">
        <v>0</v>
      </c>
      <c r="DA259">
        <v>0</v>
      </c>
    </row>
    <row r="260" spans="1:105" x14ac:dyDescent="0.25">
      <c r="A260">
        <v>250</v>
      </c>
      <c r="E260">
        <v>149320</v>
      </c>
      <c r="F260">
        <v>10000</v>
      </c>
      <c r="G260" s="1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>
        <v>0</v>
      </c>
      <c r="CB260">
        <v>0</v>
      </c>
      <c r="CC260">
        <v>0</v>
      </c>
      <c r="CD260">
        <v>0</v>
      </c>
      <c r="CE260">
        <v>0</v>
      </c>
      <c r="CF260">
        <v>0</v>
      </c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</row>
    <row r="261" spans="1:105" x14ac:dyDescent="0.25">
      <c r="A261">
        <v>251</v>
      </c>
      <c r="E261">
        <v>149997</v>
      </c>
      <c r="F261">
        <v>10000</v>
      </c>
      <c r="G261" s="10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  <c r="CA261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0</v>
      </c>
      <c r="CJ261">
        <v>0</v>
      </c>
      <c r="CK261">
        <v>0</v>
      </c>
      <c r="CL261">
        <v>0</v>
      </c>
      <c r="CM261">
        <v>0</v>
      </c>
      <c r="CN261">
        <v>0</v>
      </c>
      <c r="CO261">
        <v>0</v>
      </c>
      <c r="CP261">
        <v>0</v>
      </c>
      <c r="CQ261">
        <v>0</v>
      </c>
      <c r="CR261">
        <v>0</v>
      </c>
      <c r="CS261">
        <v>0</v>
      </c>
      <c r="CT261">
        <v>0</v>
      </c>
      <c r="CU261">
        <v>0</v>
      </c>
      <c r="CV261">
        <v>0</v>
      </c>
      <c r="CW261">
        <v>0</v>
      </c>
      <c r="CX261">
        <v>0</v>
      </c>
      <c r="CY261">
        <v>0</v>
      </c>
      <c r="CZ261">
        <v>0</v>
      </c>
      <c r="DA261">
        <v>0</v>
      </c>
    </row>
    <row r="262" spans="1:105" x14ac:dyDescent="0.25">
      <c r="A262">
        <v>252</v>
      </c>
      <c r="E262">
        <v>150220</v>
      </c>
      <c r="F262">
        <v>9998</v>
      </c>
      <c r="G262" s="10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0</v>
      </c>
      <c r="CP262">
        <v>0</v>
      </c>
      <c r="CQ262">
        <v>0</v>
      </c>
      <c r="CR262">
        <v>0</v>
      </c>
      <c r="CS262">
        <v>0</v>
      </c>
      <c r="CT262">
        <v>0</v>
      </c>
      <c r="CU262">
        <v>0</v>
      </c>
      <c r="CV262">
        <v>0</v>
      </c>
      <c r="CW262">
        <v>0</v>
      </c>
      <c r="CX262">
        <v>0</v>
      </c>
      <c r="CY262">
        <v>0</v>
      </c>
      <c r="CZ262">
        <v>0</v>
      </c>
      <c r="DA262">
        <v>0</v>
      </c>
    </row>
    <row r="263" spans="1:105" x14ac:dyDescent="0.25">
      <c r="A263">
        <v>253</v>
      </c>
      <c r="E263">
        <v>149223</v>
      </c>
      <c r="F263">
        <v>10000</v>
      </c>
      <c r="G263" s="10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</row>
    <row r="264" spans="1:105" x14ac:dyDescent="0.25">
      <c r="A264">
        <v>254</v>
      </c>
      <c r="E264">
        <v>150152</v>
      </c>
      <c r="F264">
        <v>10000</v>
      </c>
      <c r="G264" s="10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0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>
        <v>0</v>
      </c>
      <c r="CP264">
        <v>0</v>
      </c>
      <c r="CQ264">
        <v>0</v>
      </c>
      <c r="CR264">
        <v>0</v>
      </c>
      <c r="CS264">
        <v>0</v>
      </c>
      <c r="CT264">
        <v>0</v>
      </c>
      <c r="CU264">
        <v>0</v>
      </c>
      <c r="CV264">
        <v>0</v>
      </c>
      <c r="CW264">
        <v>0</v>
      </c>
      <c r="CX264">
        <v>0</v>
      </c>
      <c r="CY264">
        <v>0</v>
      </c>
      <c r="CZ264">
        <v>0</v>
      </c>
      <c r="DA264">
        <v>0</v>
      </c>
    </row>
    <row r="265" spans="1:105" x14ac:dyDescent="0.25">
      <c r="A265">
        <v>255</v>
      </c>
      <c r="E265">
        <v>150331</v>
      </c>
      <c r="F265">
        <v>9996</v>
      </c>
      <c r="G265" s="10">
        <v>2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0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P265">
        <v>0</v>
      </c>
      <c r="CQ265">
        <v>0</v>
      </c>
      <c r="CR265">
        <v>0</v>
      </c>
      <c r="CS265">
        <v>0</v>
      </c>
      <c r="CT265">
        <v>0</v>
      </c>
      <c r="CU265">
        <v>0</v>
      </c>
      <c r="CV265">
        <v>0</v>
      </c>
      <c r="CW265">
        <v>0</v>
      </c>
      <c r="CX265">
        <v>0</v>
      </c>
      <c r="CY265">
        <v>0</v>
      </c>
      <c r="CZ265">
        <v>0</v>
      </c>
      <c r="DA265">
        <v>0</v>
      </c>
    </row>
    <row r="266" spans="1:105" x14ac:dyDescent="0.25">
      <c r="A266">
        <v>256</v>
      </c>
      <c r="E266">
        <v>150111</v>
      </c>
      <c r="F266">
        <v>10000</v>
      </c>
      <c r="G266" s="10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  <c r="CE266">
        <v>0</v>
      </c>
      <c r="CF266">
        <v>0</v>
      </c>
      <c r="CG266">
        <v>0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P266">
        <v>0</v>
      </c>
      <c r="CQ266">
        <v>0</v>
      </c>
      <c r="CR266">
        <v>0</v>
      </c>
      <c r="CS266">
        <v>0</v>
      </c>
      <c r="CT266">
        <v>0</v>
      </c>
      <c r="CU266">
        <v>0</v>
      </c>
      <c r="CV266">
        <v>0</v>
      </c>
      <c r="CW266">
        <v>0</v>
      </c>
      <c r="CX266">
        <v>0</v>
      </c>
      <c r="CY266">
        <v>0</v>
      </c>
      <c r="CZ266">
        <v>0</v>
      </c>
      <c r="DA266">
        <v>0</v>
      </c>
    </row>
    <row r="267" spans="1:105" x14ac:dyDescent="0.25">
      <c r="A267">
        <v>257</v>
      </c>
      <c r="E267">
        <v>150245</v>
      </c>
      <c r="F267">
        <v>9998</v>
      </c>
      <c r="G267" s="10">
        <v>1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P267">
        <v>0</v>
      </c>
      <c r="CQ267">
        <v>0</v>
      </c>
      <c r="CR267">
        <v>0</v>
      </c>
      <c r="CS267">
        <v>0</v>
      </c>
      <c r="CT267">
        <v>0</v>
      </c>
      <c r="CU267">
        <v>0</v>
      </c>
      <c r="CV267">
        <v>0</v>
      </c>
      <c r="CW267">
        <v>0</v>
      </c>
      <c r="CX267">
        <v>0</v>
      </c>
      <c r="CY267">
        <v>0</v>
      </c>
      <c r="CZ267">
        <v>0</v>
      </c>
      <c r="DA267">
        <v>0</v>
      </c>
    </row>
    <row r="268" spans="1:105" x14ac:dyDescent="0.25">
      <c r="A268">
        <v>258</v>
      </c>
      <c r="E268">
        <v>150139</v>
      </c>
      <c r="F268">
        <v>9998</v>
      </c>
      <c r="G268" s="10">
        <v>1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0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0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0</v>
      </c>
      <c r="CO268">
        <v>0</v>
      </c>
      <c r="CP268">
        <v>0</v>
      </c>
      <c r="CQ268">
        <v>0</v>
      </c>
      <c r="CR268">
        <v>0</v>
      </c>
      <c r="CS268">
        <v>0</v>
      </c>
      <c r="CT268">
        <v>0</v>
      </c>
      <c r="CU268">
        <v>0</v>
      </c>
      <c r="CV268">
        <v>0</v>
      </c>
      <c r="CW268">
        <v>0</v>
      </c>
      <c r="CX268">
        <v>0</v>
      </c>
      <c r="CY268">
        <v>0</v>
      </c>
      <c r="CZ268">
        <v>0</v>
      </c>
      <c r="DA268">
        <v>0</v>
      </c>
    </row>
    <row r="269" spans="1:105" x14ac:dyDescent="0.25">
      <c r="A269">
        <v>259</v>
      </c>
      <c r="E269">
        <v>150016</v>
      </c>
      <c r="F269">
        <v>10000</v>
      </c>
      <c r="G269" s="10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>
        <v>0</v>
      </c>
      <c r="CH269">
        <v>0</v>
      </c>
      <c r="CI269">
        <v>0</v>
      </c>
      <c r="CJ269">
        <v>0</v>
      </c>
      <c r="CK269">
        <v>0</v>
      </c>
      <c r="CL269">
        <v>0</v>
      </c>
      <c r="CM269">
        <v>0</v>
      </c>
      <c r="CN269">
        <v>0</v>
      </c>
      <c r="CO269">
        <v>0</v>
      </c>
      <c r="CP269">
        <v>0</v>
      </c>
      <c r="CQ269">
        <v>0</v>
      </c>
      <c r="CR269">
        <v>0</v>
      </c>
      <c r="CS269">
        <v>0</v>
      </c>
      <c r="CT269">
        <v>0</v>
      </c>
      <c r="CU269">
        <v>0</v>
      </c>
      <c r="CV269">
        <v>0</v>
      </c>
      <c r="CW269">
        <v>0</v>
      </c>
      <c r="CX269">
        <v>0</v>
      </c>
      <c r="CY269">
        <v>0</v>
      </c>
      <c r="CZ269">
        <v>0</v>
      </c>
      <c r="DA269">
        <v>0</v>
      </c>
    </row>
    <row r="270" spans="1:105" x14ac:dyDescent="0.25">
      <c r="A270">
        <v>260</v>
      </c>
      <c r="E270">
        <v>150057</v>
      </c>
      <c r="F270">
        <v>10000</v>
      </c>
      <c r="G270" s="1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>
        <v>0</v>
      </c>
      <c r="CB270">
        <v>0</v>
      </c>
      <c r="CC270">
        <v>0</v>
      </c>
      <c r="CD270">
        <v>0</v>
      </c>
      <c r="CE270">
        <v>0</v>
      </c>
      <c r="CF270">
        <v>0</v>
      </c>
      <c r="CG270">
        <v>0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0</v>
      </c>
      <c r="CO270">
        <v>0</v>
      </c>
      <c r="CP270">
        <v>0</v>
      </c>
      <c r="CQ270">
        <v>0</v>
      </c>
      <c r="CR270">
        <v>0</v>
      </c>
      <c r="CS270">
        <v>0</v>
      </c>
      <c r="CT270">
        <v>0</v>
      </c>
      <c r="CU270">
        <v>0</v>
      </c>
      <c r="CV270">
        <v>0</v>
      </c>
      <c r="CW270">
        <v>0</v>
      </c>
      <c r="CX270">
        <v>0</v>
      </c>
      <c r="CY270">
        <v>0</v>
      </c>
      <c r="CZ270">
        <v>0</v>
      </c>
      <c r="DA270">
        <v>0</v>
      </c>
    </row>
    <row r="271" spans="1:105" x14ac:dyDescent="0.25">
      <c r="A271">
        <v>261</v>
      </c>
      <c r="E271">
        <v>150135</v>
      </c>
      <c r="F271">
        <v>9998</v>
      </c>
      <c r="G271" s="10">
        <v>1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0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CP271">
        <v>0</v>
      </c>
      <c r="CQ271">
        <v>0</v>
      </c>
      <c r="CR271">
        <v>0</v>
      </c>
      <c r="CS271">
        <v>0</v>
      </c>
      <c r="CT271">
        <v>0</v>
      </c>
      <c r="CU271">
        <v>0</v>
      </c>
      <c r="CV271">
        <v>0</v>
      </c>
      <c r="CW271">
        <v>0</v>
      </c>
      <c r="CX271">
        <v>0</v>
      </c>
      <c r="CY271">
        <v>0</v>
      </c>
      <c r="CZ271">
        <v>0</v>
      </c>
      <c r="DA271">
        <v>0</v>
      </c>
    </row>
    <row r="272" spans="1:105" x14ac:dyDescent="0.25">
      <c r="A272">
        <v>262</v>
      </c>
      <c r="E272">
        <v>150072</v>
      </c>
      <c r="F272">
        <v>10000</v>
      </c>
      <c r="G272" s="10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  <c r="CA272">
        <v>0</v>
      </c>
      <c r="CB272">
        <v>0</v>
      </c>
      <c r="CC272">
        <v>0</v>
      </c>
      <c r="CD272">
        <v>0</v>
      </c>
      <c r="CE272">
        <v>0</v>
      </c>
      <c r="CF272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</row>
    <row r="273" spans="1:105" x14ac:dyDescent="0.25">
      <c r="A273">
        <v>263</v>
      </c>
      <c r="E273">
        <v>150169</v>
      </c>
      <c r="F273">
        <v>10000</v>
      </c>
      <c r="G273" s="10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>
        <v>0</v>
      </c>
      <c r="CB273">
        <v>0</v>
      </c>
      <c r="CC273">
        <v>0</v>
      </c>
      <c r="CD273">
        <v>0</v>
      </c>
      <c r="CE273">
        <v>0</v>
      </c>
      <c r="CF273">
        <v>0</v>
      </c>
      <c r="CG273">
        <v>0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>
        <v>0</v>
      </c>
      <c r="CP273">
        <v>0</v>
      </c>
      <c r="CQ273">
        <v>0</v>
      </c>
      <c r="CR273">
        <v>0</v>
      </c>
      <c r="CS273">
        <v>0</v>
      </c>
      <c r="CT273">
        <v>0</v>
      </c>
      <c r="CU273">
        <v>0</v>
      </c>
      <c r="CV273">
        <v>0</v>
      </c>
      <c r="CW273">
        <v>0</v>
      </c>
      <c r="CX273">
        <v>0</v>
      </c>
      <c r="CY273">
        <v>0</v>
      </c>
      <c r="CZ273">
        <v>0</v>
      </c>
      <c r="DA273">
        <v>0</v>
      </c>
    </row>
    <row r="274" spans="1:105" x14ac:dyDescent="0.25">
      <c r="A274">
        <v>264</v>
      </c>
      <c r="E274">
        <v>150195</v>
      </c>
      <c r="F274">
        <v>10000</v>
      </c>
      <c r="G274" s="10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  <c r="CA274">
        <v>0</v>
      </c>
      <c r="CB274">
        <v>0</v>
      </c>
      <c r="CC274">
        <v>0</v>
      </c>
      <c r="CD274">
        <v>0</v>
      </c>
      <c r="CE274">
        <v>0</v>
      </c>
      <c r="CF274">
        <v>0</v>
      </c>
      <c r="CG274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CP274">
        <v>0</v>
      </c>
      <c r="CQ274">
        <v>0</v>
      </c>
      <c r="CR274">
        <v>0</v>
      </c>
      <c r="CS274">
        <v>0</v>
      </c>
      <c r="CT274">
        <v>0</v>
      </c>
      <c r="CU274">
        <v>0</v>
      </c>
      <c r="CV274">
        <v>0</v>
      </c>
      <c r="CW274">
        <v>0</v>
      </c>
      <c r="CX274">
        <v>0</v>
      </c>
      <c r="CY274">
        <v>0</v>
      </c>
      <c r="CZ274">
        <v>0</v>
      </c>
      <c r="DA274">
        <v>0</v>
      </c>
    </row>
    <row r="275" spans="1:105" x14ac:dyDescent="0.25">
      <c r="A275">
        <v>265</v>
      </c>
      <c r="E275">
        <v>150074</v>
      </c>
      <c r="F275">
        <v>10000</v>
      </c>
      <c r="G275" s="10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  <c r="CA275">
        <v>0</v>
      </c>
      <c r="CB275">
        <v>0</v>
      </c>
      <c r="CC275">
        <v>0</v>
      </c>
      <c r="CD275">
        <v>0</v>
      </c>
      <c r="CE275">
        <v>0</v>
      </c>
      <c r="CF275">
        <v>0</v>
      </c>
      <c r="CG275">
        <v>0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0</v>
      </c>
      <c r="CP275">
        <v>0</v>
      </c>
      <c r="CQ275">
        <v>0</v>
      </c>
      <c r="CR275">
        <v>0</v>
      </c>
      <c r="CS275">
        <v>0</v>
      </c>
      <c r="CT275">
        <v>0</v>
      </c>
      <c r="CU275">
        <v>0</v>
      </c>
      <c r="CV275">
        <v>0</v>
      </c>
      <c r="CW275">
        <v>0</v>
      </c>
      <c r="CX275">
        <v>0</v>
      </c>
      <c r="CY275">
        <v>0</v>
      </c>
      <c r="CZ275">
        <v>0</v>
      </c>
      <c r="DA275">
        <v>0</v>
      </c>
    </row>
    <row r="276" spans="1:105" x14ac:dyDescent="0.25">
      <c r="A276">
        <v>266</v>
      </c>
      <c r="E276">
        <v>149964</v>
      </c>
      <c r="F276">
        <v>10000</v>
      </c>
      <c r="G276" s="10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  <c r="CA276">
        <v>0</v>
      </c>
      <c r="CB276">
        <v>0</v>
      </c>
      <c r="CC276">
        <v>0</v>
      </c>
      <c r="CD276">
        <v>0</v>
      </c>
      <c r="CE276">
        <v>0</v>
      </c>
      <c r="CF276">
        <v>0</v>
      </c>
      <c r="CG276">
        <v>0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0</v>
      </c>
      <c r="CP276">
        <v>0</v>
      </c>
      <c r="CQ276">
        <v>0</v>
      </c>
      <c r="CR276">
        <v>0</v>
      </c>
      <c r="CS276">
        <v>0</v>
      </c>
      <c r="CT276">
        <v>0</v>
      </c>
      <c r="CU276">
        <v>0</v>
      </c>
      <c r="CV276">
        <v>0</v>
      </c>
      <c r="CW276">
        <v>0</v>
      </c>
      <c r="CX276">
        <v>0</v>
      </c>
      <c r="CY276">
        <v>0</v>
      </c>
      <c r="CZ276">
        <v>0</v>
      </c>
      <c r="DA276">
        <v>0</v>
      </c>
    </row>
    <row r="277" spans="1:105" x14ac:dyDescent="0.25">
      <c r="A277">
        <v>267</v>
      </c>
      <c r="E277">
        <v>150174</v>
      </c>
      <c r="F277">
        <v>10000</v>
      </c>
      <c r="G277" s="10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0</v>
      </c>
      <c r="CA277">
        <v>0</v>
      </c>
      <c r="CB277">
        <v>0</v>
      </c>
      <c r="CC277">
        <v>0</v>
      </c>
      <c r="CD277">
        <v>0</v>
      </c>
      <c r="CE277">
        <v>0</v>
      </c>
      <c r="CF277">
        <v>0</v>
      </c>
      <c r="CG277">
        <v>0</v>
      </c>
      <c r="CH277">
        <v>0</v>
      </c>
      <c r="CI277">
        <v>0</v>
      </c>
      <c r="CJ277">
        <v>0</v>
      </c>
      <c r="CK277">
        <v>0</v>
      </c>
      <c r="CL277">
        <v>0</v>
      </c>
      <c r="CM277">
        <v>0</v>
      </c>
      <c r="CN277">
        <v>0</v>
      </c>
      <c r="CO277">
        <v>0</v>
      </c>
      <c r="CP277">
        <v>0</v>
      </c>
      <c r="CQ277">
        <v>0</v>
      </c>
      <c r="CR277">
        <v>0</v>
      </c>
      <c r="CS277">
        <v>0</v>
      </c>
      <c r="CT277">
        <v>0</v>
      </c>
      <c r="CU277">
        <v>0</v>
      </c>
      <c r="CV277">
        <v>0</v>
      </c>
      <c r="CW277">
        <v>0</v>
      </c>
      <c r="CX277">
        <v>0</v>
      </c>
      <c r="CY277">
        <v>0</v>
      </c>
      <c r="CZ277">
        <v>0</v>
      </c>
      <c r="DA277">
        <v>0</v>
      </c>
    </row>
    <row r="278" spans="1:105" x14ac:dyDescent="0.25">
      <c r="A278">
        <v>268</v>
      </c>
      <c r="E278">
        <v>150152</v>
      </c>
      <c r="F278">
        <v>10000</v>
      </c>
      <c r="G278" s="10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  <c r="CE278">
        <v>0</v>
      </c>
      <c r="CF278">
        <v>0</v>
      </c>
      <c r="CG278">
        <v>0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P278">
        <v>0</v>
      </c>
      <c r="CQ278">
        <v>0</v>
      </c>
      <c r="CR278">
        <v>0</v>
      </c>
      <c r="CS278">
        <v>0</v>
      </c>
      <c r="CT278">
        <v>0</v>
      </c>
      <c r="CU278">
        <v>0</v>
      </c>
      <c r="CV278">
        <v>0</v>
      </c>
      <c r="CW278">
        <v>0</v>
      </c>
      <c r="CX278">
        <v>0</v>
      </c>
      <c r="CY278">
        <v>0</v>
      </c>
      <c r="CZ278">
        <v>0</v>
      </c>
      <c r="DA278">
        <v>0</v>
      </c>
    </row>
    <row r="279" spans="1:105" x14ac:dyDescent="0.25">
      <c r="A279">
        <v>269</v>
      </c>
      <c r="E279">
        <v>150128</v>
      </c>
      <c r="F279">
        <v>9998</v>
      </c>
      <c r="G279" s="10">
        <v>1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>
        <v>0</v>
      </c>
      <c r="CB279">
        <v>0</v>
      </c>
      <c r="CC279">
        <v>0</v>
      </c>
      <c r="CD279">
        <v>0</v>
      </c>
      <c r="CE279">
        <v>0</v>
      </c>
      <c r="CF279">
        <v>0</v>
      </c>
      <c r="CG279">
        <v>0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P279">
        <v>0</v>
      </c>
      <c r="CQ279">
        <v>0</v>
      </c>
      <c r="CR279">
        <v>0</v>
      </c>
      <c r="CS279">
        <v>0</v>
      </c>
      <c r="CT279">
        <v>0</v>
      </c>
      <c r="CU279">
        <v>0</v>
      </c>
      <c r="CV279">
        <v>0</v>
      </c>
      <c r="CW279">
        <v>0</v>
      </c>
      <c r="CX279">
        <v>0</v>
      </c>
      <c r="CY279">
        <v>0</v>
      </c>
      <c r="CZ279">
        <v>0</v>
      </c>
      <c r="DA279">
        <v>0</v>
      </c>
    </row>
    <row r="280" spans="1:105" x14ac:dyDescent="0.25">
      <c r="A280">
        <v>270</v>
      </c>
      <c r="E280">
        <v>150115</v>
      </c>
      <c r="F280">
        <v>10000</v>
      </c>
      <c r="G280" s="1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>
        <v>0</v>
      </c>
      <c r="CF280">
        <v>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Q280">
        <v>0</v>
      </c>
      <c r="CR280">
        <v>0</v>
      </c>
      <c r="CS280">
        <v>0</v>
      </c>
      <c r="CT280">
        <v>0</v>
      </c>
      <c r="CU280">
        <v>0</v>
      </c>
      <c r="CV280">
        <v>0</v>
      </c>
      <c r="CW280">
        <v>0</v>
      </c>
      <c r="CX280">
        <v>0</v>
      </c>
      <c r="CY280">
        <v>0</v>
      </c>
      <c r="CZ280">
        <v>0</v>
      </c>
      <c r="DA280">
        <v>0</v>
      </c>
    </row>
    <row r="281" spans="1:105" x14ac:dyDescent="0.25">
      <c r="A281">
        <v>271</v>
      </c>
      <c r="E281">
        <v>150199</v>
      </c>
      <c r="F281">
        <v>10000</v>
      </c>
      <c r="G281" s="10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>
        <v>0</v>
      </c>
      <c r="CB281">
        <v>0</v>
      </c>
      <c r="CC281">
        <v>0</v>
      </c>
      <c r="CD281">
        <v>0</v>
      </c>
      <c r="CE281">
        <v>0</v>
      </c>
      <c r="CF281">
        <v>0</v>
      </c>
      <c r="CG281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0</v>
      </c>
      <c r="CS281">
        <v>0</v>
      </c>
      <c r="CT281">
        <v>0</v>
      </c>
      <c r="CU281">
        <v>0</v>
      </c>
      <c r="CV281">
        <v>0</v>
      </c>
      <c r="CW281">
        <v>0</v>
      </c>
      <c r="CX281">
        <v>0</v>
      </c>
      <c r="CY281">
        <v>0</v>
      </c>
      <c r="CZ281">
        <v>0</v>
      </c>
      <c r="DA281">
        <v>0</v>
      </c>
    </row>
    <row r="282" spans="1:105" x14ac:dyDescent="0.25">
      <c r="A282">
        <v>272</v>
      </c>
      <c r="E282">
        <v>149999</v>
      </c>
      <c r="F282">
        <v>10000</v>
      </c>
      <c r="G282" s="10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>
        <v>0</v>
      </c>
      <c r="CB282">
        <v>0</v>
      </c>
      <c r="CC282">
        <v>0</v>
      </c>
      <c r="CD282">
        <v>0</v>
      </c>
      <c r="CE282">
        <v>0</v>
      </c>
      <c r="CF282">
        <v>0</v>
      </c>
      <c r="CG282">
        <v>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P282">
        <v>0</v>
      </c>
      <c r="CQ282">
        <v>0</v>
      </c>
      <c r="CR282">
        <v>0</v>
      </c>
      <c r="CS282">
        <v>0</v>
      </c>
      <c r="CT282">
        <v>0</v>
      </c>
      <c r="CU282">
        <v>0</v>
      </c>
      <c r="CV282">
        <v>0</v>
      </c>
      <c r="CW282">
        <v>0</v>
      </c>
      <c r="CX282">
        <v>0</v>
      </c>
      <c r="CY282">
        <v>0</v>
      </c>
      <c r="CZ282">
        <v>0</v>
      </c>
      <c r="DA282">
        <v>0</v>
      </c>
    </row>
    <row r="283" spans="1:105" x14ac:dyDescent="0.25">
      <c r="A283">
        <v>273</v>
      </c>
      <c r="E283">
        <v>149959</v>
      </c>
      <c r="F283">
        <v>10000</v>
      </c>
      <c r="G283" s="10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>
        <v>0</v>
      </c>
      <c r="CA283">
        <v>0</v>
      </c>
      <c r="CB283">
        <v>0</v>
      </c>
      <c r="CC283">
        <v>0</v>
      </c>
      <c r="CD283">
        <v>0</v>
      </c>
      <c r="CE283">
        <v>0</v>
      </c>
      <c r="CF283">
        <v>0</v>
      </c>
      <c r="CG283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P283">
        <v>0</v>
      </c>
      <c r="CQ283">
        <v>0</v>
      </c>
      <c r="CR283">
        <v>0</v>
      </c>
      <c r="CS283">
        <v>0</v>
      </c>
      <c r="CT283">
        <v>0</v>
      </c>
      <c r="CU283">
        <v>0</v>
      </c>
      <c r="CV283">
        <v>0</v>
      </c>
      <c r="CW283">
        <v>0</v>
      </c>
      <c r="CX283">
        <v>0</v>
      </c>
      <c r="CY283">
        <v>0</v>
      </c>
      <c r="CZ283">
        <v>0</v>
      </c>
      <c r="DA283">
        <v>0</v>
      </c>
    </row>
    <row r="284" spans="1:105" x14ac:dyDescent="0.25">
      <c r="A284">
        <v>274</v>
      </c>
      <c r="E284">
        <v>150073</v>
      </c>
      <c r="F284">
        <v>9998</v>
      </c>
      <c r="G284" s="10">
        <v>1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  <c r="CA284">
        <v>0</v>
      </c>
      <c r="CB284">
        <v>0</v>
      </c>
      <c r="CC284">
        <v>0</v>
      </c>
      <c r="CD284">
        <v>0</v>
      </c>
      <c r="CE284">
        <v>0</v>
      </c>
      <c r="CF284">
        <v>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P284">
        <v>0</v>
      </c>
      <c r="CQ284">
        <v>0</v>
      </c>
      <c r="CR284">
        <v>0</v>
      </c>
      <c r="CS284">
        <v>0</v>
      </c>
      <c r="CT284">
        <v>0</v>
      </c>
      <c r="CU284">
        <v>0</v>
      </c>
      <c r="CV284">
        <v>0</v>
      </c>
      <c r="CW284">
        <v>0</v>
      </c>
      <c r="CX284">
        <v>0</v>
      </c>
      <c r="CY284">
        <v>0</v>
      </c>
      <c r="CZ284">
        <v>0</v>
      </c>
      <c r="DA284">
        <v>0</v>
      </c>
    </row>
    <row r="285" spans="1:105" x14ac:dyDescent="0.25">
      <c r="A285">
        <v>275</v>
      </c>
      <c r="E285">
        <v>150146</v>
      </c>
      <c r="F285">
        <v>10000</v>
      </c>
      <c r="G285" s="10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  <c r="CA285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>
        <v>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P285">
        <v>0</v>
      </c>
      <c r="CQ285">
        <v>0</v>
      </c>
      <c r="CR285">
        <v>0</v>
      </c>
      <c r="CS285">
        <v>0</v>
      </c>
      <c r="CT285">
        <v>0</v>
      </c>
      <c r="CU285">
        <v>0</v>
      </c>
      <c r="CV285">
        <v>0</v>
      </c>
      <c r="CW285">
        <v>0</v>
      </c>
      <c r="CX285">
        <v>0</v>
      </c>
      <c r="CY285">
        <v>0</v>
      </c>
      <c r="CZ285">
        <v>0</v>
      </c>
      <c r="DA285">
        <v>0</v>
      </c>
    </row>
    <row r="286" spans="1:105" x14ac:dyDescent="0.25">
      <c r="A286">
        <v>276</v>
      </c>
      <c r="E286">
        <v>150054</v>
      </c>
      <c r="F286">
        <v>10000</v>
      </c>
      <c r="G286" s="10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P286">
        <v>0</v>
      </c>
      <c r="CQ286">
        <v>0</v>
      </c>
      <c r="CR286">
        <v>0</v>
      </c>
      <c r="CS286">
        <v>0</v>
      </c>
      <c r="CT286">
        <v>0</v>
      </c>
      <c r="CU286">
        <v>0</v>
      </c>
      <c r="CV286">
        <v>0</v>
      </c>
      <c r="CW286">
        <v>0</v>
      </c>
      <c r="CX286">
        <v>0</v>
      </c>
      <c r="CY286">
        <v>0</v>
      </c>
      <c r="CZ286">
        <v>0</v>
      </c>
      <c r="DA286">
        <v>0</v>
      </c>
    </row>
    <row r="287" spans="1:105" x14ac:dyDescent="0.25">
      <c r="A287">
        <v>277</v>
      </c>
      <c r="E287">
        <v>150040</v>
      </c>
      <c r="F287">
        <v>10000</v>
      </c>
      <c r="G287" s="10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>
        <v>0</v>
      </c>
      <c r="CA287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0</v>
      </c>
      <c r="CQ287">
        <v>0</v>
      </c>
      <c r="CR287">
        <v>0</v>
      </c>
      <c r="CS287">
        <v>0</v>
      </c>
      <c r="CT287">
        <v>0</v>
      </c>
      <c r="CU287">
        <v>0</v>
      </c>
      <c r="CV287">
        <v>0</v>
      </c>
      <c r="CW287">
        <v>0</v>
      </c>
      <c r="CX287">
        <v>0</v>
      </c>
      <c r="CY287">
        <v>0</v>
      </c>
      <c r="CZ287">
        <v>0</v>
      </c>
      <c r="DA287">
        <v>0</v>
      </c>
    </row>
    <row r="288" spans="1:105" x14ac:dyDescent="0.25">
      <c r="A288">
        <v>278</v>
      </c>
      <c r="E288">
        <v>150066</v>
      </c>
      <c r="F288">
        <v>10000</v>
      </c>
      <c r="G288" s="10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>
        <v>0</v>
      </c>
      <c r="CB288">
        <v>0</v>
      </c>
      <c r="CC288">
        <v>0</v>
      </c>
      <c r="CD288">
        <v>0</v>
      </c>
      <c r="CE288">
        <v>0</v>
      </c>
      <c r="CF288">
        <v>0</v>
      </c>
      <c r="CG288">
        <v>0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>
        <v>0</v>
      </c>
      <c r="CP288">
        <v>0</v>
      </c>
      <c r="CQ288">
        <v>0</v>
      </c>
      <c r="CR288">
        <v>0</v>
      </c>
      <c r="CS288">
        <v>0</v>
      </c>
      <c r="CT288">
        <v>0</v>
      </c>
      <c r="CU288">
        <v>0</v>
      </c>
      <c r="CV288">
        <v>0</v>
      </c>
      <c r="CW288">
        <v>0</v>
      </c>
      <c r="CX288">
        <v>0</v>
      </c>
      <c r="CY288">
        <v>0</v>
      </c>
      <c r="CZ288">
        <v>0</v>
      </c>
      <c r="DA288">
        <v>0</v>
      </c>
    </row>
    <row r="289" spans="1:105" x14ac:dyDescent="0.25">
      <c r="A289">
        <v>279</v>
      </c>
      <c r="E289">
        <v>149760</v>
      </c>
      <c r="F289">
        <v>10000</v>
      </c>
      <c r="G289" s="10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>
        <v>0</v>
      </c>
      <c r="CB289">
        <v>0</v>
      </c>
      <c r="CC289">
        <v>0</v>
      </c>
      <c r="CD289">
        <v>0</v>
      </c>
      <c r="CE289">
        <v>0</v>
      </c>
      <c r="CF289">
        <v>0</v>
      </c>
      <c r="CG289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P289">
        <v>0</v>
      </c>
      <c r="CQ289">
        <v>0</v>
      </c>
      <c r="CR289">
        <v>0</v>
      </c>
      <c r="CS289">
        <v>0</v>
      </c>
      <c r="CT289">
        <v>0</v>
      </c>
      <c r="CU289">
        <v>0</v>
      </c>
      <c r="CV289">
        <v>0</v>
      </c>
      <c r="CW289">
        <v>0</v>
      </c>
      <c r="CX289">
        <v>0</v>
      </c>
      <c r="CY289">
        <v>0</v>
      </c>
      <c r="CZ289">
        <v>0</v>
      </c>
      <c r="DA289">
        <v>0</v>
      </c>
    </row>
    <row r="290" spans="1:105" x14ac:dyDescent="0.25">
      <c r="A290">
        <v>280</v>
      </c>
      <c r="E290">
        <v>149101</v>
      </c>
      <c r="F290">
        <v>10000</v>
      </c>
      <c r="G290" s="1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>
        <v>0</v>
      </c>
      <c r="CB290">
        <v>0</v>
      </c>
      <c r="CC290">
        <v>0</v>
      </c>
      <c r="CD290">
        <v>0</v>
      </c>
      <c r="CE290">
        <v>0</v>
      </c>
      <c r="CF290">
        <v>0</v>
      </c>
      <c r="CG290">
        <v>0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CP290">
        <v>0</v>
      </c>
      <c r="CQ290">
        <v>0</v>
      </c>
      <c r="CR290">
        <v>0</v>
      </c>
      <c r="CS290">
        <v>0</v>
      </c>
      <c r="CT290">
        <v>0</v>
      </c>
      <c r="CU290">
        <v>0</v>
      </c>
      <c r="CV290">
        <v>0</v>
      </c>
      <c r="CW290">
        <v>0</v>
      </c>
      <c r="CX290">
        <v>0</v>
      </c>
      <c r="CY290">
        <v>0</v>
      </c>
      <c r="CZ290">
        <v>0</v>
      </c>
      <c r="DA290">
        <v>0</v>
      </c>
    </row>
    <row r="291" spans="1:105" x14ac:dyDescent="0.25">
      <c r="A291">
        <v>281</v>
      </c>
      <c r="E291">
        <v>150031</v>
      </c>
      <c r="F291">
        <v>10000</v>
      </c>
      <c r="G291" s="10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BX291">
        <v>0</v>
      </c>
      <c r="BY291">
        <v>0</v>
      </c>
      <c r="BZ291">
        <v>0</v>
      </c>
      <c r="CA291">
        <v>0</v>
      </c>
      <c r="CB291">
        <v>0</v>
      </c>
      <c r="CC291">
        <v>0</v>
      </c>
      <c r="CD291">
        <v>0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>
        <v>0</v>
      </c>
      <c r="CO291">
        <v>0</v>
      </c>
      <c r="CP291">
        <v>0</v>
      </c>
      <c r="CQ291">
        <v>0</v>
      </c>
      <c r="CR291">
        <v>0</v>
      </c>
      <c r="CS291">
        <v>0</v>
      </c>
      <c r="CT291">
        <v>0</v>
      </c>
      <c r="CU291">
        <v>0</v>
      </c>
      <c r="CV291">
        <v>0</v>
      </c>
      <c r="CW291">
        <v>0</v>
      </c>
      <c r="CX291">
        <v>0</v>
      </c>
      <c r="CY291">
        <v>0</v>
      </c>
      <c r="CZ291">
        <v>0</v>
      </c>
      <c r="DA291">
        <v>0</v>
      </c>
    </row>
    <row r="292" spans="1:105" x14ac:dyDescent="0.25">
      <c r="A292">
        <v>282</v>
      </c>
      <c r="E292">
        <v>150139</v>
      </c>
      <c r="F292">
        <v>10000</v>
      </c>
      <c r="G292" s="10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>
        <v>0</v>
      </c>
      <c r="CA292">
        <v>0</v>
      </c>
      <c r="CB292">
        <v>0</v>
      </c>
      <c r="CC292">
        <v>0</v>
      </c>
      <c r="CD292">
        <v>0</v>
      </c>
      <c r="CE292">
        <v>0</v>
      </c>
      <c r="CF292">
        <v>0</v>
      </c>
      <c r="CG292">
        <v>0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0</v>
      </c>
      <c r="CO292">
        <v>0</v>
      </c>
      <c r="CP292">
        <v>0</v>
      </c>
      <c r="CQ292">
        <v>0</v>
      </c>
      <c r="CR292">
        <v>0</v>
      </c>
      <c r="CS292">
        <v>0</v>
      </c>
      <c r="CT292">
        <v>0</v>
      </c>
      <c r="CU292">
        <v>0</v>
      </c>
      <c r="CV292">
        <v>0</v>
      </c>
      <c r="CW292">
        <v>0</v>
      </c>
      <c r="CX292">
        <v>0</v>
      </c>
      <c r="CY292">
        <v>0</v>
      </c>
      <c r="CZ292">
        <v>0</v>
      </c>
      <c r="DA292">
        <v>0</v>
      </c>
    </row>
    <row r="293" spans="1:105" x14ac:dyDescent="0.25">
      <c r="A293">
        <v>283</v>
      </c>
      <c r="E293">
        <v>150072</v>
      </c>
      <c r="F293">
        <v>10000</v>
      </c>
      <c r="G293" s="10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BX293">
        <v>0</v>
      </c>
      <c r="BY293">
        <v>0</v>
      </c>
      <c r="BZ293">
        <v>0</v>
      </c>
      <c r="CA293">
        <v>0</v>
      </c>
      <c r="CB293">
        <v>0</v>
      </c>
      <c r="CC293">
        <v>0</v>
      </c>
      <c r="CD293">
        <v>0</v>
      </c>
      <c r="CE293">
        <v>0</v>
      </c>
      <c r="CF293">
        <v>0</v>
      </c>
      <c r="CG293">
        <v>0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>
        <v>0</v>
      </c>
      <c r="CO293">
        <v>0</v>
      </c>
      <c r="CP293">
        <v>0</v>
      </c>
      <c r="CQ293">
        <v>0</v>
      </c>
      <c r="CR293">
        <v>0</v>
      </c>
      <c r="CS293">
        <v>0</v>
      </c>
      <c r="CT293">
        <v>0</v>
      </c>
      <c r="CU293">
        <v>0</v>
      </c>
      <c r="CV293">
        <v>0</v>
      </c>
      <c r="CW293">
        <v>0</v>
      </c>
      <c r="CX293">
        <v>0</v>
      </c>
      <c r="CY293">
        <v>0</v>
      </c>
      <c r="CZ293">
        <v>0</v>
      </c>
      <c r="DA293">
        <v>0</v>
      </c>
    </row>
    <row r="294" spans="1:105" x14ac:dyDescent="0.25">
      <c r="A294">
        <v>284</v>
      </c>
      <c r="E294">
        <v>149416</v>
      </c>
      <c r="F294">
        <v>9998</v>
      </c>
      <c r="G294" s="10">
        <v>1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BX294">
        <v>0</v>
      </c>
      <c r="BY294">
        <v>0</v>
      </c>
      <c r="BZ294">
        <v>0</v>
      </c>
      <c r="CA294">
        <v>0</v>
      </c>
      <c r="CB294">
        <v>0</v>
      </c>
      <c r="CC294">
        <v>0</v>
      </c>
      <c r="CD294">
        <v>0</v>
      </c>
      <c r="CE294">
        <v>0</v>
      </c>
      <c r="CF294">
        <v>0</v>
      </c>
      <c r="CG294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0</v>
      </c>
      <c r="CO294">
        <v>0</v>
      </c>
      <c r="CP294">
        <v>0</v>
      </c>
      <c r="CQ294">
        <v>0</v>
      </c>
      <c r="CR294">
        <v>0</v>
      </c>
      <c r="CS294">
        <v>0</v>
      </c>
      <c r="CT294">
        <v>0</v>
      </c>
      <c r="CU294">
        <v>0</v>
      </c>
      <c r="CV294">
        <v>0</v>
      </c>
      <c r="CW294">
        <v>0</v>
      </c>
      <c r="CX294">
        <v>0</v>
      </c>
      <c r="CY294">
        <v>0</v>
      </c>
      <c r="CZ294">
        <v>0</v>
      </c>
      <c r="DA294">
        <v>0</v>
      </c>
    </row>
    <row r="295" spans="1:105" x14ac:dyDescent="0.25">
      <c r="A295">
        <v>285</v>
      </c>
      <c r="E295">
        <v>148825</v>
      </c>
      <c r="F295">
        <v>10000</v>
      </c>
      <c r="G295" s="10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  <c r="CA295">
        <v>0</v>
      </c>
      <c r="CB295">
        <v>0</v>
      </c>
      <c r="CC295">
        <v>0</v>
      </c>
      <c r="CD295">
        <v>0</v>
      </c>
      <c r="CE295">
        <v>0</v>
      </c>
      <c r="CF295">
        <v>0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P295">
        <v>0</v>
      </c>
      <c r="CQ295">
        <v>0</v>
      </c>
      <c r="CR295">
        <v>0</v>
      </c>
      <c r="CS295">
        <v>0</v>
      </c>
      <c r="CT295">
        <v>0</v>
      </c>
      <c r="CU295">
        <v>0</v>
      </c>
      <c r="CV295">
        <v>0</v>
      </c>
      <c r="CW295">
        <v>0</v>
      </c>
      <c r="CX295">
        <v>0</v>
      </c>
      <c r="CY295">
        <v>0</v>
      </c>
      <c r="CZ295">
        <v>0</v>
      </c>
      <c r="DA295">
        <v>0</v>
      </c>
    </row>
    <row r="296" spans="1:105" x14ac:dyDescent="0.25">
      <c r="A296">
        <v>286</v>
      </c>
      <c r="E296">
        <v>149844</v>
      </c>
      <c r="F296">
        <v>10000</v>
      </c>
      <c r="G296" s="10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  <c r="CA296">
        <v>0</v>
      </c>
      <c r="CB296">
        <v>0</v>
      </c>
      <c r="CC296">
        <v>0</v>
      </c>
      <c r="CD296">
        <v>0</v>
      </c>
      <c r="CE296">
        <v>0</v>
      </c>
      <c r="CF296">
        <v>0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P296">
        <v>0</v>
      </c>
      <c r="CQ296">
        <v>0</v>
      </c>
      <c r="CR296">
        <v>0</v>
      </c>
      <c r="CS296">
        <v>0</v>
      </c>
      <c r="CT296">
        <v>0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</row>
    <row r="297" spans="1:105" x14ac:dyDescent="0.25">
      <c r="A297">
        <v>287</v>
      </c>
      <c r="E297">
        <v>149973</v>
      </c>
      <c r="F297">
        <v>9998</v>
      </c>
      <c r="G297" s="10">
        <v>1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BX297">
        <v>0</v>
      </c>
      <c r="BY297">
        <v>0</v>
      </c>
      <c r="BZ297">
        <v>0</v>
      </c>
      <c r="CA297">
        <v>0</v>
      </c>
      <c r="CB297">
        <v>0</v>
      </c>
      <c r="CC297">
        <v>0</v>
      </c>
      <c r="CD297">
        <v>0</v>
      </c>
      <c r="CE297">
        <v>0</v>
      </c>
      <c r="CF297">
        <v>0</v>
      </c>
      <c r="CG297">
        <v>0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0</v>
      </c>
      <c r="CQ297">
        <v>0</v>
      </c>
      <c r="CR297">
        <v>0</v>
      </c>
      <c r="CS297">
        <v>0</v>
      </c>
      <c r="CT297">
        <v>0</v>
      </c>
      <c r="CU297">
        <v>0</v>
      </c>
      <c r="CV297">
        <v>0</v>
      </c>
      <c r="CW297">
        <v>0</v>
      </c>
      <c r="CX297">
        <v>0</v>
      </c>
      <c r="CY297">
        <v>0</v>
      </c>
      <c r="CZ297">
        <v>0</v>
      </c>
      <c r="DA297">
        <v>0</v>
      </c>
    </row>
    <row r="298" spans="1:105" x14ac:dyDescent="0.25">
      <c r="A298">
        <v>288</v>
      </c>
      <c r="E298">
        <v>150126</v>
      </c>
      <c r="F298">
        <v>9996</v>
      </c>
      <c r="G298" s="10">
        <v>2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  <c r="CE298">
        <v>0</v>
      </c>
      <c r="CF298">
        <v>0</v>
      </c>
      <c r="CG298">
        <v>0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P298">
        <v>0</v>
      </c>
      <c r="CQ298">
        <v>0</v>
      </c>
      <c r="CR298">
        <v>0</v>
      </c>
      <c r="CS298">
        <v>0</v>
      </c>
      <c r="CT298">
        <v>0</v>
      </c>
      <c r="CU298">
        <v>0</v>
      </c>
      <c r="CV298">
        <v>0</v>
      </c>
      <c r="CW298">
        <v>0</v>
      </c>
      <c r="CX298">
        <v>0</v>
      </c>
      <c r="CY298">
        <v>0</v>
      </c>
      <c r="CZ298">
        <v>0</v>
      </c>
      <c r="DA298">
        <v>0</v>
      </c>
    </row>
    <row r="299" spans="1:105" x14ac:dyDescent="0.25">
      <c r="A299">
        <v>289</v>
      </c>
      <c r="E299">
        <v>149764</v>
      </c>
      <c r="F299">
        <v>10000</v>
      </c>
      <c r="G299" s="10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  <c r="CE299">
        <v>0</v>
      </c>
      <c r="CF299">
        <v>0</v>
      </c>
      <c r="CG299">
        <v>0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P299">
        <v>0</v>
      </c>
      <c r="CQ299">
        <v>0</v>
      </c>
      <c r="CR299">
        <v>0</v>
      </c>
      <c r="CS299">
        <v>0</v>
      </c>
      <c r="CT299">
        <v>0</v>
      </c>
      <c r="CU299">
        <v>0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0</v>
      </c>
    </row>
    <row r="300" spans="1:105" x14ac:dyDescent="0.25">
      <c r="A300">
        <v>290</v>
      </c>
      <c r="E300">
        <v>150036</v>
      </c>
      <c r="F300">
        <v>10000</v>
      </c>
      <c r="G300" s="1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  <c r="CA300">
        <v>0</v>
      </c>
      <c r="CB300">
        <v>0</v>
      </c>
      <c r="CC300">
        <v>0</v>
      </c>
      <c r="CD300">
        <v>0</v>
      </c>
      <c r="CE300">
        <v>0</v>
      </c>
      <c r="CF300">
        <v>0</v>
      </c>
      <c r="CG300">
        <v>0</v>
      </c>
      <c r="CH300">
        <v>0</v>
      </c>
      <c r="CI300">
        <v>0</v>
      </c>
      <c r="CJ300">
        <v>0</v>
      </c>
      <c r="CK300">
        <v>0</v>
      </c>
      <c r="CL300">
        <v>0</v>
      </c>
      <c r="CM300">
        <v>0</v>
      </c>
      <c r="CN300">
        <v>0</v>
      </c>
      <c r="CO300">
        <v>0</v>
      </c>
      <c r="CP300">
        <v>0</v>
      </c>
      <c r="CQ300">
        <v>0</v>
      </c>
      <c r="CR300">
        <v>0</v>
      </c>
      <c r="CS300">
        <v>0</v>
      </c>
      <c r="CT300">
        <v>0</v>
      </c>
      <c r="CU300">
        <v>0</v>
      </c>
      <c r="CV300">
        <v>0</v>
      </c>
      <c r="CW300">
        <v>0</v>
      </c>
      <c r="CX300">
        <v>0</v>
      </c>
      <c r="CY300">
        <v>0</v>
      </c>
      <c r="CZ300">
        <v>0</v>
      </c>
      <c r="DA300">
        <v>0</v>
      </c>
    </row>
    <row r="301" spans="1:105" x14ac:dyDescent="0.25">
      <c r="A301">
        <v>291</v>
      </c>
      <c r="E301">
        <v>149950</v>
      </c>
      <c r="F301">
        <v>10000</v>
      </c>
      <c r="G301" s="10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  <c r="CA301">
        <v>0</v>
      </c>
      <c r="CB301">
        <v>0</v>
      </c>
      <c r="CC301">
        <v>0</v>
      </c>
      <c r="CD301">
        <v>0</v>
      </c>
      <c r="CE301">
        <v>0</v>
      </c>
      <c r="CF301">
        <v>0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CP301">
        <v>0</v>
      </c>
      <c r="CQ301">
        <v>0</v>
      </c>
      <c r="CR301">
        <v>0</v>
      </c>
      <c r="CS301">
        <v>0</v>
      </c>
      <c r="CT301">
        <v>0</v>
      </c>
      <c r="CU301">
        <v>0</v>
      </c>
      <c r="CV301">
        <v>0</v>
      </c>
      <c r="CW301">
        <v>0</v>
      </c>
      <c r="CX301">
        <v>0</v>
      </c>
      <c r="CY301">
        <v>0</v>
      </c>
      <c r="CZ301">
        <v>0</v>
      </c>
      <c r="DA301">
        <v>0</v>
      </c>
    </row>
    <row r="302" spans="1:105" x14ac:dyDescent="0.25">
      <c r="A302">
        <v>292</v>
      </c>
      <c r="E302">
        <v>149868</v>
      </c>
      <c r="F302">
        <v>10000</v>
      </c>
      <c r="G302" s="10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0</v>
      </c>
      <c r="CQ302">
        <v>0</v>
      </c>
      <c r="CR302">
        <v>0</v>
      </c>
      <c r="CS302">
        <v>0</v>
      </c>
      <c r="CT302">
        <v>0</v>
      </c>
      <c r="CU302">
        <v>0</v>
      </c>
      <c r="CV302">
        <v>0</v>
      </c>
      <c r="CW302">
        <v>0</v>
      </c>
      <c r="CX302">
        <v>0</v>
      </c>
      <c r="CY302">
        <v>0</v>
      </c>
      <c r="CZ302">
        <v>0</v>
      </c>
      <c r="DA302">
        <v>0</v>
      </c>
    </row>
    <row r="303" spans="1:105" x14ac:dyDescent="0.25">
      <c r="A303">
        <v>293</v>
      </c>
      <c r="E303">
        <v>149952</v>
      </c>
      <c r="F303">
        <v>10000</v>
      </c>
      <c r="G303" s="10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>
        <v>0</v>
      </c>
      <c r="CB303">
        <v>0</v>
      </c>
      <c r="CC303">
        <v>0</v>
      </c>
      <c r="CD303">
        <v>0</v>
      </c>
      <c r="CE303">
        <v>0</v>
      </c>
      <c r="CF303">
        <v>0</v>
      </c>
      <c r="CG303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>
        <v>0</v>
      </c>
      <c r="CQ303">
        <v>0</v>
      </c>
      <c r="CR303">
        <v>0</v>
      </c>
      <c r="CS303">
        <v>0</v>
      </c>
      <c r="CT303">
        <v>0</v>
      </c>
      <c r="CU303">
        <v>0</v>
      </c>
      <c r="CV303">
        <v>0</v>
      </c>
      <c r="CW303">
        <v>0</v>
      </c>
      <c r="CX303">
        <v>0</v>
      </c>
      <c r="CY303">
        <v>0</v>
      </c>
      <c r="CZ303">
        <v>0</v>
      </c>
      <c r="DA303">
        <v>0</v>
      </c>
    </row>
    <row r="304" spans="1:105" x14ac:dyDescent="0.25">
      <c r="A304">
        <v>294</v>
      </c>
      <c r="E304">
        <v>149986</v>
      </c>
      <c r="F304">
        <v>10000</v>
      </c>
      <c r="G304" s="10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0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0</v>
      </c>
      <c r="CQ304">
        <v>0</v>
      </c>
      <c r="CR304">
        <v>0</v>
      </c>
      <c r="CS304">
        <v>0</v>
      </c>
      <c r="CT304">
        <v>0</v>
      </c>
      <c r="CU304">
        <v>0</v>
      </c>
      <c r="CV304">
        <v>0</v>
      </c>
      <c r="CW304">
        <v>0</v>
      </c>
      <c r="CX304">
        <v>0</v>
      </c>
      <c r="CY304">
        <v>0</v>
      </c>
      <c r="CZ304">
        <v>0</v>
      </c>
      <c r="DA304">
        <v>0</v>
      </c>
    </row>
    <row r="305" spans="1:105" x14ac:dyDescent="0.25">
      <c r="A305">
        <v>295</v>
      </c>
      <c r="E305">
        <v>149903</v>
      </c>
      <c r="F305">
        <v>10000</v>
      </c>
      <c r="G305" s="10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>
        <v>0</v>
      </c>
      <c r="CQ305">
        <v>0</v>
      </c>
      <c r="CR305">
        <v>0</v>
      </c>
      <c r="CS305">
        <v>0</v>
      </c>
      <c r="CT305">
        <v>0</v>
      </c>
      <c r="CU305">
        <v>0</v>
      </c>
      <c r="CV305">
        <v>0</v>
      </c>
      <c r="CW305">
        <v>0</v>
      </c>
      <c r="CX305">
        <v>0</v>
      </c>
      <c r="CY305">
        <v>0</v>
      </c>
      <c r="CZ305">
        <v>0</v>
      </c>
      <c r="DA305">
        <v>0</v>
      </c>
    </row>
    <row r="306" spans="1:105" x14ac:dyDescent="0.25">
      <c r="A306">
        <v>296</v>
      </c>
      <c r="E306">
        <v>150008</v>
      </c>
      <c r="F306">
        <v>10000</v>
      </c>
      <c r="G306" s="10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  <c r="CA306">
        <v>0</v>
      </c>
      <c r="CB306">
        <v>0</v>
      </c>
      <c r="CC306">
        <v>0</v>
      </c>
      <c r="CD306">
        <v>0</v>
      </c>
      <c r="CE306">
        <v>0</v>
      </c>
      <c r="CF306">
        <v>0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>
        <v>0</v>
      </c>
      <c r="CQ306">
        <v>0</v>
      </c>
      <c r="CR306">
        <v>0</v>
      </c>
      <c r="CS306">
        <v>0</v>
      </c>
      <c r="CT306">
        <v>0</v>
      </c>
      <c r="CU306">
        <v>0</v>
      </c>
      <c r="CV306">
        <v>0</v>
      </c>
      <c r="CW306">
        <v>0</v>
      </c>
      <c r="CX306">
        <v>0</v>
      </c>
      <c r="CY306">
        <v>0</v>
      </c>
      <c r="CZ306">
        <v>0</v>
      </c>
      <c r="DA306">
        <v>0</v>
      </c>
    </row>
    <row r="307" spans="1:105" x14ac:dyDescent="0.25">
      <c r="A307">
        <v>297</v>
      </c>
      <c r="E307">
        <v>149927</v>
      </c>
      <c r="F307">
        <v>10000</v>
      </c>
      <c r="G307" s="10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  <c r="CA307">
        <v>0</v>
      </c>
      <c r="CB307">
        <v>0</v>
      </c>
      <c r="CC307">
        <v>0</v>
      </c>
      <c r="CD307">
        <v>0</v>
      </c>
      <c r="CE307">
        <v>0</v>
      </c>
      <c r="CF307">
        <v>0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0</v>
      </c>
      <c r="CQ307">
        <v>0</v>
      </c>
      <c r="CR307">
        <v>0</v>
      </c>
      <c r="CS307">
        <v>0</v>
      </c>
      <c r="CT307">
        <v>0</v>
      </c>
      <c r="CU307">
        <v>0</v>
      </c>
      <c r="CV307">
        <v>0</v>
      </c>
      <c r="CW307">
        <v>0</v>
      </c>
      <c r="CX307">
        <v>0</v>
      </c>
      <c r="CY307">
        <v>0</v>
      </c>
      <c r="CZ307">
        <v>0</v>
      </c>
      <c r="DA307">
        <v>0</v>
      </c>
    </row>
    <row r="308" spans="1:105" x14ac:dyDescent="0.25">
      <c r="A308">
        <v>298</v>
      </c>
      <c r="E308">
        <v>149922</v>
      </c>
      <c r="F308">
        <v>10000</v>
      </c>
      <c r="G308" s="10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0</v>
      </c>
      <c r="BZ308">
        <v>0</v>
      </c>
      <c r="CA308">
        <v>0</v>
      </c>
      <c r="CB308">
        <v>0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P308">
        <v>0</v>
      </c>
      <c r="CQ308">
        <v>0</v>
      </c>
      <c r="CR308">
        <v>0</v>
      </c>
      <c r="CS308">
        <v>0</v>
      </c>
      <c r="CT308">
        <v>0</v>
      </c>
      <c r="CU308">
        <v>0</v>
      </c>
      <c r="CV308">
        <v>0</v>
      </c>
      <c r="CW308">
        <v>0</v>
      </c>
      <c r="CX308">
        <v>0</v>
      </c>
      <c r="CY308">
        <v>0</v>
      </c>
      <c r="CZ308">
        <v>0</v>
      </c>
      <c r="DA308">
        <v>0</v>
      </c>
    </row>
    <row r="309" spans="1:105" x14ac:dyDescent="0.25">
      <c r="A309">
        <v>299</v>
      </c>
      <c r="E309">
        <v>149949</v>
      </c>
      <c r="F309">
        <v>10000</v>
      </c>
      <c r="G309" s="10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0</v>
      </c>
      <c r="CA309">
        <v>0</v>
      </c>
      <c r="CB309">
        <v>0</v>
      </c>
      <c r="CC309">
        <v>0</v>
      </c>
      <c r="CD309">
        <v>0</v>
      </c>
      <c r="CE309">
        <v>0</v>
      </c>
      <c r="CF309">
        <v>0</v>
      </c>
      <c r="CG309">
        <v>0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>
        <v>0</v>
      </c>
      <c r="CP309">
        <v>0</v>
      </c>
      <c r="CQ309">
        <v>0</v>
      </c>
      <c r="CR309">
        <v>0</v>
      </c>
      <c r="CS309">
        <v>0</v>
      </c>
      <c r="CT309">
        <v>0</v>
      </c>
      <c r="CU309">
        <v>0</v>
      </c>
      <c r="CV309">
        <v>0</v>
      </c>
      <c r="CW309">
        <v>0</v>
      </c>
      <c r="CX309">
        <v>0</v>
      </c>
      <c r="CY309">
        <v>0</v>
      </c>
      <c r="CZ309">
        <v>0</v>
      </c>
      <c r="DA309">
        <v>0</v>
      </c>
    </row>
    <row r="310" spans="1:105" x14ac:dyDescent="0.25">
      <c r="A310">
        <v>300</v>
      </c>
      <c r="E310">
        <v>149801</v>
      </c>
      <c r="F310">
        <v>9998</v>
      </c>
      <c r="G310" s="10">
        <v>1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0</v>
      </c>
      <c r="CE310">
        <v>0</v>
      </c>
      <c r="CF310">
        <v>0</v>
      </c>
      <c r="CG310">
        <v>0</v>
      </c>
      <c r="CH310">
        <v>0</v>
      </c>
      <c r="CI310">
        <v>0</v>
      </c>
      <c r="CJ310">
        <v>0</v>
      </c>
      <c r="CK310">
        <v>0</v>
      </c>
      <c r="CL310">
        <v>0</v>
      </c>
      <c r="CM310">
        <v>0</v>
      </c>
      <c r="CN310">
        <v>0</v>
      </c>
      <c r="CO310">
        <v>0</v>
      </c>
      <c r="CP310">
        <v>0</v>
      </c>
      <c r="CQ310">
        <v>0</v>
      </c>
      <c r="CR310">
        <v>0</v>
      </c>
      <c r="CS310">
        <v>0</v>
      </c>
      <c r="CT310">
        <v>0</v>
      </c>
      <c r="CU310">
        <v>0</v>
      </c>
      <c r="CV310">
        <v>0</v>
      </c>
      <c r="CW310">
        <v>0</v>
      </c>
      <c r="CX310">
        <v>0</v>
      </c>
      <c r="CY310">
        <v>0</v>
      </c>
      <c r="CZ310">
        <v>0</v>
      </c>
      <c r="DA310">
        <v>0</v>
      </c>
    </row>
    <row r="311" spans="1:105" x14ac:dyDescent="0.25">
      <c r="A311">
        <v>301</v>
      </c>
      <c r="E311">
        <v>150101</v>
      </c>
      <c r="F311">
        <v>9998</v>
      </c>
      <c r="G311" s="10">
        <v>1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BX311">
        <v>0</v>
      </c>
      <c r="BY311">
        <v>0</v>
      </c>
      <c r="BZ311">
        <v>0</v>
      </c>
      <c r="CA311">
        <v>0</v>
      </c>
      <c r="CB311">
        <v>0</v>
      </c>
      <c r="CC311">
        <v>0</v>
      </c>
      <c r="CD311">
        <v>0</v>
      </c>
      <c r="CE311">
        <v>0</v>
      </c>
      <c r="CF311">
        <v>0</v>
      </c>
      <c r="CG311">
        <v>0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CP311">
        <v>0</v>
      </c>
      <c r="CQ311">
        <v>0</v>
      </c>
      <c r="CR311">
        <v>0</v>
      </c>
      <c r="CS311">
        <v>0</v>
      </c>
      <c r="CT311">
        <v>0</v>
      </c>
      <c r="CU311">
        <v>0</v>
      </c>
      <c r="CV311">
        <v>0</v>
      </c>
      <c r="CW311">
        <v>0</v>
      </c>
      <c r="CX311">
        <v>0</v>
      </c>
      <c r="CY311">
        <v>0</v>
      </c>
      <c r="CZ311">
        <v>0</v>
      </c>
      <c r="DA311">
        <v>0</v>
      </c>
    </row>
    <row r="312" spans="1:105" x14ac:dyDescent="0.25">
      <c r="A312">
        <v>302</v>
      </c>
      <c r="E312">
        <v>149914</v>
      </c>
      <c r="F312">
        <v>10000</v>
      </c>
      <c r="G312" s="10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  <c r="CA31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0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Q312">
        <v>0</v>
      </c>
      <c r="CR312">
        <v>0</v>
      </c>
      <c r="CS312">
        <v>0</v>
      </c>
      <c r="CT312">
        <v>0</v>
      </c>
      <c r="CU312">
        <v>0</v>
      </c>
      <c r="CV312">
        <v>0</v>
      </c>
      <c r="CW312">
        <v>0</v>
      </c>
      <c r="CX312">
        <v>0</v>
      </c>
      <c r="CY312">
        <v>0</v>
      </c>
      <c r="CZ312">
        <v>0</v>
      </c>
      <c r="DA312">
        <v>0</v>
      </c>
    </row>
    <row r="313" spans="1:105" x14ac:dyDescent="0.25">
      <c r="A313">
        <v>303</v>
      </c>
      <c r="E313">
        <v>150038</v>
      </c>
      <c r="F313">
        <v>10000</v>
      </c>
      <c r="G313" s="10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>
        <v>0</v>
      </c>
      <c r="CF313">
        <v>0</v>
      </c>
      <c r="CG313">
        <v>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CP313">
        <v>0</v>
      </c>
      <c r="CQ313">
        <v>0</v>
      </c>
      <c r="CR313">
        <v>0</v>
      </c>
      <c r="CS313">
        <v>0</v>
      </c>
      <c r="CT313">
        <v>0</v>
      </c>
      <c r="CU313">
        <v>0</v>
      </c>
      <c r="CV313">
        <v>0</v>
      </c>
      <c r="CW313">
        <v>0</v>
      </c>
      <c r="CX313">
        <v>0</v>
      </c>
      <c r="CY313">
        <v>0</v>
      </c>
      <c r="CZ313">
        <v>0</v>
      </c>
      <c r="DA313">
        <v>0</v>
      </c>
    </row>
    <row r="314" spans="1:105" x14ac:dyDescent="0.25">
      <c r="A314">
        <v>304</v>
      </c>
      <c r="E314">
        <v>149955</v>
      </c>
      <c r="F314">
        <v>10000</v>
      </c>
      <c r="G314" s="10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0</v>
      </c>
      <c r="CA314">
        <v>0</v>
      </c>
      <c r="CB314">
        <v>0</v>
      </c>
      <c r="CC314">
        <v>0</v>
      </c>
      <c r="CD314">
        <v>0</v>
      </c>
      <c r="CE314">
        <v>0</v>
      </c>
      <c r="CF314">
        <v>0</v>
      </c>
      <c r="CG314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P314">
        <v>0</v>
      </c>
      <c r="CQ314">
        <v>0</v>
      </c>
      <c r="CR314">
        <v>0</v>
      </c>
      <c r="CS314">
        <v>0</v>
      </c>
      <c r="CT314">
        <v>0</v>
      </c>
      <c r="CU314">
        <v>0</v>
      </c>
      <c r="CV314">
        <v>0</v>
      </c>
      <c r="CW314">
        <v>0</v>
      </c>
      <c r="CX314">
        <v>0</v>
      </c>
      <c r="CY314">
        <v>0</v>
      </c>
      <c r="CZ314">
        <v>0</v>
      </c>
      <c r="DA314">
        <v>0</v>
      </c>
    </row>
    <row r="315" spans="1:105" x14ac:dyDescent="0.25">
      <c r="A315">
        <v>305</v>
      </c>
      <c r="E315">
        <v>150030</v>
      </c>
      <c r="F315">
        <v>10000</v>
      </c>
      <c r="G315" s="10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  <c r="CA315">
        <v>0</v>
      </c>
      <c r="CB315">
        <v>0</v>
      </c>
      <c r="CC315">
        <v>0</v>
      </c>
      <c r="CD315">
        <v>0</v>
      </c>
      <c r="CE315">
        <v>0</v>
      </c>
      <c r="CF315">
        <v>0</v>
      </c>
      <c r="CG315">
        <v>0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P315">
        <v>0</v>
      </c>
      <c r="CQ315">
        <v>0</v>
      </c>
      <c r="CR315">
        <v>0</v>
      </c>
      <c r="CS315">
        <v>0</v>
      </c>
      <c r="CT315">
        <v>0</v>
      </c>
      <c r="CU315">
        <v>0</v>
      </c>
      <c r="CV315">
        <v>0</v>
      </c>
      <c r="CW315">
        <v>0</v>
      </c>
      <c r="CX315">
        <v>0</v>
      </c>
      <c r="CY315">
        <v>0</v>
      </c>
      <c r="CZ315">
        <v>0</v>
      </c>
      <c r="DA315">
        <v>0</v>
      </c>
    </row>
    <row r="316" spans="1:105" x14ac:dyDescent="0.25">
      <c r="A316">
        <v>306</v>
      </c>
      <c r="E316">
        <v>149942</v>
      </c>
      <c r="F316">
        <v>9998</v>
      </c>
      <c r="G316" s="10">
        <v>1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BX316">
        <v>0</v>
      </c>
      <c r="BY316">
        <v>0</v>
      </c>
      <c r="BZ316">
        <v>0</v>
      </c>
      <c r="CA316">
        <v>0</v>
      </c>
      <c r="CB316">
        <v>0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0</v>
      </c>
      <c r="CQ316">
        <v>0</v>
      </c>
      <c r="CR316">
        <v>0</v>
      </c>
      <c r="CS316">
        <v>0</v>
      </c>
      <c r="CT316">
        <v>0</v>
      </c>
      <c r="CU316">
        <v>0</v>
      </c>
      <c r="CV316">
        <v>0</v>
      </c>
      <c r="CW316">
        <v>0</v>
      </c>
      <c r="CX316">
        <v>0</v>
      </c>
      <c r="CY316">
        <v>0</v>
      </c>
      <c r="CZ316">
        <v>0</v>
      </c>
      <c r="DA316">
        <v>0</v>
      </c>
    </row>
    <row r="317" spans="1:105" x14ac:dyDescent="0.25">
      <c r="A317">
        <v>307</v>
      </c>
      <c r="E317">
        <v>149846</v>
      </c>
      <c r="F317">
        <v>9998</v>
      </c>
      <c r="G317" s="10">
        <v>1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  <c r="CA317">
        <v>0</v>
      </c>
      <c r="CB317">
        <v>0</v>
      </c>
      <c r="CC317">
        <v>0</v>
      </c>
      <c r="CD317">
        <v>0</v>
      </c>
      <c r="CE317">
        <v>0</v>
      </c>
      <c r="CF317">
        <v>0</v>
      </c>
      <c r="CG317">
        <v>0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CP317">
        <v>0</v>
      </c>
      <c r="CQ317">
        <v>0</v>
      </c>
      <c r="CR317">
        <v>0</v>
      </c>
      <c r="CS317">
        <v>0</v>
      </c>
      <c r="CT317">
        <v>0</v>
      </c>
      <c r="CU317">
        <v>0</v>
      </c>
      <c r="CV317">
        <v>0</v>
      </c>
      <c r="CW317">
        <v>0</v>
      </c>
      <c r="CX317">
        <v>0</v>
      </c>
      <c r="CY317">
        <v>0</v>
      </c>
      <c r="CZ317">
        <v>0</v>
      </c>
      <c r="DA317">
        <v>0</v>
      </c>
    </row>
    <row r="318" spans="1:105" x14ac:dyDescent="0.25">
      <c r="A318">
        <v>308</v>
      </c>
      <c r="E318">
        <v>149839</v>
      </c>
      <c r="F318">
        <v>10000</v>
      </c>
      <c r="G318" s="10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  <c r="CA318">
        <v>0</v>
      </c>
      <c r="CB318">
        <v>0</v>
      </c>
      <c r="CC318">
        <v>0</v>
      </c>
      <c r="CD318">
        <v>0</v>
      </c>
      <c r="CE318">
        <v>0</v>
      </c>
      <c r="CF318">
        <v>0</v>
      </c>
      <c r="CG318">
        <v>0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0</v>
      </c>
      <c r="CQ318">
        <v>0</v>
      </c>
      <c r="CR318">
        <v>0</v>
      </c>
      <c r="CS318">
        <v>0</v>
      </c>
      <c r="CT318">
        <v>0</v>
      </c>
      <c r="CU318">
        <v>0</v>
      </c>
      <c r="CV318">
        <v>0</v>
      </c>
      <c r="CW318">
        <v>0</v>
      </c>
      <c r="CX318">
        <v>0</v>
      </c>
      <c r="CY318">
        <v>0</v>
      </c>
      <c r="CZ318">
        <v>0</v>
      </c>
      <c r="DA318">
        <v>0</v>
      </c>
    </row>
    <row r="319" spans="1:105" x14ac:dyDescent="0.25">
      <c r="A319">
        <v>309</v>
      </c>
      <c r="E319">
        <v>149783</v>
      </c>
      <c r="F319">
        <v>10000</v>
      </c>
      <c r="G319" s="10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  <c r="CA319">
        <v>0</v>
      </c>
      <c r="CB319">
        <v>0</v>
      </c>
      <c r="CC319">
        <v>0</v>
      </c>
      <c r="CD319">
        <v>0</v>
      </c>
      <c r="CE319">
        <v>0</v>
      </c>
      <c r="CF319">
        <v>0</v>
      </c>
      <c r="CG319">
        <v>0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P319">
        <v>0</v>
      </c>
      <c r="CQ319">
        <v>0</v>
      </c>
      <c r="CR319">
        <v>0</v>
      </c>
      <c r="CS319">
        <v>0</v>
      </c>
      <c r="CT319">
        <v>0</v>
      </c>
      <c r="CU319">
        <v>0</v>
      </c>
      <c r="CV319">
        <v>0</v>
      </c>
      <c r="CW319">
        <v>0</v>
      </c>
      <c r="CX319">
        <v>0</v>
      </c>
      <c r="CY319">
        <v>0</v>
      </c>
      <c r="CZ319">
        <v>0</v>
      </c>
      <c r="DA319">
        <v>0</v>
      </c>
    </row>
    <row r="320" spans="1:105" x14ac:dyDescent="0.25">
      <c r="A320">
        <v>310</v>
      </c>
      <c r="E320">
        <v>149928</v>
      </c>
      <c r="F320">
        <v>10000</v>
      </c>
      <c r="G320" s="1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BX320">
        <v>0</v>
      </c>
      <c r="BY320">
        <v>0</v>
      </c>
      <c r="BZ320">
        <v>0</v>
      </c>
      <c r="CA320">
        <v>0</v>
      </c>
      <c r="CB320">
        <v>0</v>
      </c>
      <c r="CC320">
        <v>0</v>
      </c>
      <c r="CD320">
        <v>0</v>
      </c>
      <c r="CE320">
        <v>0</v>
      </c>
      <c r="CF320">
        <v>0</v>
      </c>
      <c r="CG320">
        <v>0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CP320">
        <v>0</v>
      </c>
      <c r="CQ320">
        <v>0</v>
      </c>
      <c r="CR320">
        <v>0</v>
      </c>
      <c r="CS320">
        <v>0</v>
      </c>
      <c r="CT320">
        <v>0</v>
      </c>
      <c r="CU320">
        <v>0</v>
      </c>
      <c r="CV320">
        <v>0</v>
      </c>
      <c r="CW320">
        <v>0</v>
      </c>
      <c r="CX320">
        <v>0</v>
      </c>
      <c r="CY320">
        <v>0</v>
      </c>
      <c r="CZ320">
        <v>0</v>
      </c>
      <c r="DA320">
        <v>0</v>
      </c>
    </row>
    <row r="321" spans="1:105" x14ac:dyDescent="0.25">
      <c r="A321">
        <v>311</v>
      </c>
      <c r="E321">
        <v>150054</v>
      </c>
      <c r="F321">
        <v>10000</v>
      </c>
      <c r="G321" s="10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0</v>
      </c>
      <c r="CE321">
        <v>0</v>
      </c>
      <c r="CF321">
        <v>0</v>
      </c>
      <c r="CG321">
        <v>0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0</v>
      </c>
      <c r="CP321">
        <v>0</v>
      </c>
      <c r="CQ321">
        <v>0</v>
      </c>
      <c r="CR321">
        <v>0</v>
      </c>
      <c r="CS321">
        <v>0</v>
      </c>
      <c r="CT321">
        <v>0</v>
      </c>
      <c r="CU321">
        <v>0</v>
      </c>
      <c r="CV321">
        <v>0</v>
      </c>
      <c r="CW321">
        <v>0</v>
      </c>
      <c r="CX321">
        <v>0</v>
      </c>
      <c r="CY321">
        <v>0</v>
      </c>
      <c r="CZ321">
        <v>0</v>
      </c>
      <c r="DA321">
        <v>0</v>
      </c>
    </row>
    <row r="322" spans="1:105" x14ac:dyDescent="0.25">
      <c r="A322">
        <v>312</v>
      </c>
      <c r="E322">
        <v>149859</v>
      </c>
      <c r="F322">
        <v>10000</v>
      </c>
      <c r="G322" s="10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  <c r="CA322">
        <v>0</v>
      </c>
      <c r="CB322">
        <v>0</v>
      </c>
      <c r="CC322">
        <v>0</v>
      </c>
      <c r="CD322">
        <v>0</v>
      </c>
      <c r="CE322">
        <v>0</v>
      </c>
      <c r="CF322">
        <v>0</v>
      </c>
      <c r="CG322">
        <v>0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0</v>
      </c>
      <c r="CN322">
        <v>0</v>
      </c>
      <c r="CO322">
        <v>0</v>
      </c>
      <c r="CP322">
        <v>0</v>
      </c>
      <c r="CQ322">
        <v>0</v>
      </c>
      <c r="CR322">
        <v>0</v>
      </c>
      <c r="CS322">
        <v>0</v>
      </c>
      <c r="CT322">
        <v>0</v>
      </c>
      <c r="CU322">
        <v>0</v>
      </c>
      <c r="CV322">
        <v>0</v>
      </c>
      <c r="CW322">
        <v>0</v>
      </c>
      <c r="CX322">
        <v>0</v>
      </c>
      <c r="CY322">
        <v>0</v>
      </c>
      <c r="CZ322">
        <v>0</v>
      </c>
      <c r="DA322">
        <v>0</v>
      </c>
    </row>
    <row r="323" spans="1:105" x14ac:dyDescent="0.25">
      <c r="A323">
        <v>313</v>
      </c>
      <c r="E323">
        <v>149964</v>
      </c>
      <c r="F323">
        <v>10000</v>
      </c>
      <c r="G323" s="10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0</v>
      </c>
      <c r="CE323">
        <v>0</v>
      </c>
      <c r="CF323">
        <v>0</v>
      </c>
      <c r="CG323">
        <v>0</v>
      </c>
      <c r="CH323">
        <v>0</v>
      </c>
      <c r="CI323">
        <v>0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0</v>
      </c>
      <c r="CP323">
        <v>0</v>
      </c>
      <c r="CQ323">
        <v>0</v>
      </c>
      <c r="CR323">
        <v>0</v>
      </c>
      <c r="CS323">
        <v>0</v>
      </c>
      <c r="CT323">
        <v>0</v>
      </c>
      <c r="CU323">
        <v>0</v>
      </c>
      <c r="CV323">
        <v>0</v>
      </c>
      <c r="CW323">
        <v>0</v>
      </c>
      <c r="CX323">
        <v>0</v>
      </c>
      <c r="CY323">
        <v>0</v>
      </c>
      <c r="CZ323">
        <v>0</v>
      </c>
      <c r="DA323">
        <v>0</v>
      </c>
    </row>
    <row r="324" spans="1:105" x14ac:dyDescent="0.25">
      <c r="A324">
        <v>314</v>
      </c>
      <c r="E324">
        <v>150061</v>
      </c>
      <c r="F324">
        <v>10000</v>
      </c>
      <c r="G324" s="10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  <c r="CA324">
        <v>0</v>
      </c>
      <c r="CB324">
        <v>0</v>
      </c>
      <c r="CC324">
        <v>0</v>
      </c>
      <c r="CD324">
        <v>0</v>
      </c>
      <c r="CE324">
        <v>0</v>
      </c>
      <c r="CF324">
        <v>0</v>
      </c>
      <c r="CG324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>
        <v>0</v>
      </c>
      <c r="CQ324">
        <v>0</v>
      </c>
      <c r="CR324">
        <v>0</v>
      </c>
      <c r="CS324">
        <v>0</v>
      </c>
      <c r="CT324">
        <v>0</v>
      </c>
      <c r="CU324">
        <v>0</v>
      </c>
      <c r="CV324">
        <v>0</v>
      </c>
      <c r="CW324">
        <v>0</v>
      </c>
      <c r="CX324">
        <v>0</v>
      </c>
      <c r="CY324">
        <v>0</v>
      </c>
      <c r="CZ324">
        <v>0</v>
      </c>
      <c r="DA324">
        <v>0</v>
      </c>
    </row>
    <row r="325" spans="1:105" x14ac:dyDescent="0.25">
      <c r="A325">
        <v>315</v>
      </c>
      <c r="E325">
        <v>150018</v>
      </c>
      <c r="F325">
        <v>10000</v>
      </c>
      <c r="G325" s="10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BX325">
        <v>0</v>
      </c>
      <c r="BY325">
        <v>0</v>
      </c>
      <c r="BZ325">
        <v>0</v>
      </c>
      <c r="CA325">
        <v>0</v>
      </c>
      <c r="CB325">
        <v>0</v>
      </c>
      <c r="CC325">
        <v>0</v>
      </c>
      <c r="CD325">
        <v>0</v>
      </c>
      <c r="CE325">
        <v>0</v>
      </c>
      <c r="CF325">
        <v>0</v>
      </c>
      <c r="CG325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0</v>
      </c>
      <c r="CQ325">
        <v>0</v>
      </c>
      <c r="CR325">
        <v>0</v>
      </c>
      <c r="CS325">
        <v>0</v>
      </c>
      <c r="CT325">
        <v>0</v>
      </c>
      <c r="CU325">
        <v>0</v>
      </c>
      <c r="CV325">
        <v>0</v>
      </c>
      <c r="CW325">
        <v>0</v>
      </c>
      <c r="CX325">
        <v>0</v>
      </c>
      <c r="CY325">
        <v>0</v>
      </c>
      <c r="CZ325">
        <v>0</v>
      </c>
      <c r="DA325">
        <v>0</v>
      </c>
    </row>
    <row r="326" spans="1:105" x14ac:dyDescent="0.25">
      <c r="A326">
        <v>316</v>
      </c>
      <c r="E326">
        <v>149835</v>
      </c>
      <c r="F326">
        <v>10000</v>
      </c>
      <c r="G326" s="10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0</v>
      </c>
      <c r="CA326">
        <v>0</v>
      </c>
      <c r="CB326">
        <v>0</v>
      </c>
      <c r="CC326">
        <v>0</v>
      </c>
      <c r="CD326">
        <v>0</v>
      </c>
      <c r="CE326">
        <v>0</v>
      </c>
      <c r="CF326">
        <v>0</v>
      </c>
      <c r="CG326">
        <v>0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P326">
        <v>0</v>
      </c>
      <c r="CQ326">
        <v>0</v>
      </c>
      <c r="CR326">
        <v>0</v>
      </c>
      <c r="CS326">
        <v>0</v>
      </c>
      <c r="CT326">
        <v>0</v>
      </c>
      <c r="CU326">
        <v>0</v>
      </c>
      <c r="CV326">
        <v>0</v>
      </c>
      <c r="CW326">
        <v>0</v>
      </c>
      <c r="CX326">
        <v>0</v>
      </c>
      <c r="CY326">
        <v>0</v>
      </c>
      <c r="CZ326">
        <v>0</v>
      </c>
      <c r="DA326">
        <v>0</v>
      </c>
    </row>
    <row r="327" spans="1:105" x14ac:dyDescent="0.25">
      <c r="A327">
        <v>317</v>
      </c>
      <c r="E327">
        <v>149963</v>
      </c>
      <c r="F327">
        <v>10000</v>
      </c>
      <c r="G327" s="10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  <c r="CA327">
        <v>0</v>
      </c>
      <c r="CB327">
        <v>0</v>
      </c>
      <c r="CC327">
        <v>0</v>
      </c>
      <c r="CD327">
        <v>0</v>
      </c>
      <c r="CE327">
        <v>0</v>
      </c>
      <c r="CF327">
        <v>0</v>
      </c>
      <c r="CG327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</v>
      </c>
      <c r="CQ327">
        <v>0</v>
      </c>
      <c r="CR327">
        <v>0</v>
      </c>
      <c r="CS327">
        <v>0</v>
      </c>
      <c r="CT327">
        <v>0</v>
      </c>
      <c r="CU327">
        <v>0</v>
      </c>
      <c r="CV327">
        <v>0</v>
      </c>
      <c r="CW327">
        <v>0</v>
      </c>
      <c r="CX327">
        <v>0</v>
      </c>
      <c r="CY327">
        <v>0</v>
      </c>
      <c r="CZ327">
        <v>0</v>
      </c>
      <c r="DA327">
        <v>0</v>
      </c>
    </row>
    <row r="328" spans="1:105" x14ac:dyDescent="0.25">
      <c r="A328">
        <v>318</v>
      </c>
      <c r="E328">
        <v>150184</v>
      </c>
      <c r="F328">
        <v>10000</v>
      </c>
      <c r="G328" s="10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  <c r="CA328">
        <v>0</v>
      </c>
      <c r="CB328">
        <v>0</v>
      </c>
      <c r="CC328">
        <v>0</v>
      </c>
      <c r="CD328">
        <v>0</v>
      </c>
      <c r="CE328">
        <v>0</v>
      </c>
      <c r="CF328">
        <v>0</v>
      </c>
      <c r="CG328">
        <v>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0</v>
      </c>
      <c r="CP328">
        <v>0</v>
      </c>
      <c r="CQ328">
        <v>0</v>
      </c>
      <c r="CR328">
        <v>0</v>
      </c>
      <c r="CS328">
        <v>0</v>
      </c>
      <c r="CT328">
        <v>0</v>
      </c>
      <c r="CU328">
        <v>0</v>
      </c>
      <c r="CV328">
        <v>0</v>
      </c>
      <c r="CW328">
        <v>0</v>
      </c>
      <c r="CX328">
        <v>0</v>
      </c>
      <c r="CY328">
        <v>0</v>
      </c>
      <c r="CZ328">
        <v>0</v>
      </c>
      <c r="DA328">
        <v>0</v>
      </c>
    </row>
    <row r="329" spans="1:105" x14ac:dyDescent="0.25">
      <c r="A329">
        <v>319</v>
      </c>
      <c r="E329">
        <v>149918</v>
      </c>
      <c r="F329">
        <v>10000</v>
      </c>
      <c r="G329" s="10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0</v>
      </c>
      <c r="CA329">
        <v>0</v>
      </c>
      <c r="CB329">
        <v>0</v>
      </c>
      <c r="CC329">
        <v>0</v>
      </c>
      <c r="CD329">
        <v>0</v>
      </c>
      <c r="CE329">
        <v>0</v>
      </c>
      <c r="CF329">
        <v>0</v>
      </c>
      <c r="CG329">
        <v>0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0</v>
      </c>
      <c r="CP329">
        <v>0</v>
      </c>
      <c r="CQ329">
        <v>0</v>
      </c>
      <c r="CR329">
        <v>0</v>
      </c>
      <c r="CS329">
        <v>0</v>
      </c>
      <c r="CT329">
        <v>0</v>
      </c>
      <c r="CU329">
        <v>0</v>
      </c>
      <c r="CV329">
        <v>0</v>
      </c>
      <c r="CW329">
        <v>0</v>
      </c>
      <c r="CX329">
        <v>0</v>
      </c>
      <c r="CY329">
        <v>0</v>
      </c>
      <c r="CZ329">
        <v>0</v>
      </c>
      <c r="DA329">
        <v>0</v>
      </c>
    </row>
    <row r="330" spans="1:105" x14ac:dyDescent="0.25">
      <c r="A330">
        <v>320</v>
      </c>
      <c r="E330">
        <v>150022</v>
      </c>
      <c r="F330">
        <v>10000</v>
      </c>
      <c r="G330" s="1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0</v>
      </c>
      <c r="BZ330">
        <v>0</v>
      </c>
      <c r="CA330">
        <v>0</v>
      </c>
      <c r="CB330">
        <v>0</v>
      </c>
      <c r="CC330">
        <v>0</v>
      </c>
      <c r="CD330">
        <v>0</v>
      </c>
      <c r="CE330">
        <v>0</v>
      </c>
      <c r="CF330">
        <v>0</v>
      </c>
      <c r="CG330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0</v>
      </c>
      <c r="CQ330">
        <v>0</v>
      </c>
      <c r="CR330">
        <v>0</v>
      </c>
      <c r="CS330">
        <v>0</v>
      </c>
      <c r="CT330">
        <v>0</v>
      </c>
      <c r="CU330">
        <v>0</v>
      </c>
      <c r="CV330">
        <v>0</v>
      </c>
      <c r="CW330">
        <v>0</v>
      </c>
      <c r="CX330">
        <v>0</v>
      </c>
      <c r="CY330">
        <v>0</v>
      </c>
      <c r="CZ330">
        <v>0</v>
      </c>
      <c r="DA330">
        <v>0</v>
      </c>
    </row>
    <row r="331" spans="1:105" x14ac:dyDescent="0.25">
      <c r="A331">
        <v>321</v>
      </c>
      <c r="E331">
        <v>150243</v>
      </c>
      <c r="F331">
        <v>10000</v>
      </c>
      <c r="G331" s="10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  <c r="CA331">
        <v>0</v>
      </c>
      <c r="CB331">
        <v>0</v>
      </c>
      <c r="CC331">
        <v>0</v>
      </c>
      <c r="CD331">
        <v>0</v>
      </c>
      <c r="CE331">
        <v>0</v>
      </c>
      <c r="CF331">
        <v>0</v>
      </c>
      <c r="CG331">
        <v>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>
        <v>0</v>
      </c>
      <c r="CP331">
        <v>0</v>
      </c>
      <c r="CQ331">
        <v>0</v>
      </c>
      <c r="CR331">
        <v>0</v>
      </c>
      <c r="CS331">
        <v>0</v>
      </c>
      <c r="CT331">
        <v>0</v>
      </c>
      <c r="CU331">
        <v>0</v>
      </c>
      <c r="CV331">
        <v>0</v>
      </c>
      <c r="CW331">
        <v>0</v>
      </c>
      <c r="CX331">
        <v>0</v>
      </c>
      <c r="CY331">
        <v>0</v>
      </c>
      <c r="CZ331">
        <v>0</v>
      </c>
      <c r="DA331">
        <v>0</v>
      </c>
    </row>
    <row r="332" spans="1:105" x14ac:dyDescent="0.25">
      <c r="A332">
        <v>322</v>
      </c>
      <c r="E332">
        <v>150153</v>
      </c>
      <c r="F332">
        <v>9998</v>
      </c>
      <c r="G332" s="10">
        <v>1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  <c r="CA332">
        <v>0</v>
      </c>
      <c r="CB332">
        <v>0</v>
      </c>
      <c r="CC332">
        <v>0</v>
      </c>
      <c r="CD332">
        <v>0</v>
      </c>
      <c r="CE332">
        <v>0</v>
      </c>
      <c r="CF332">
        <v>0</v>
      </c>
      <c r="CG332">
        <v>0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>
        <v>0</v>
      </c>
      <c r="CQ332">
        <v>0</v>
      </c>
      <c r="CR332">
        <v>0</v>
      </c>
      <c r="CS332">
        <v>0</v>
      </c>
      <c r="CT332">
        <v>0</v>
      </c>
      <c r="CU332">
        <v>0</v>
      </c>
      <c r="CV332">
        <v>0</v>
      </c>
      <c r="CW332">
        <v>0</v>
      </c>
      <c r="CX332">
        <v>0</v>
      </c>
      <c r="CY332">
        <v>0</v>
      </c>
      <c r="CZ332">
        <v>0</v>
      </c>
      <c r="DA332">
        <v>0</v>
      </c>
    </row>
    <row r="333" spans="1:105" x14ac:dyDescent="0.25">
      <c r="A333">
        <v>323</v>
      </c>
      <c r="E333">
        <v>150031</v>
      </c>
      <c r="F333">
        <v>10000</v>
      </c>
      <c r="G333" s="10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BX333">
        <v>0</v>
      </c>
      <c r="BY333">
        <v>0</v>
      </c>
      <c r="BZ333">
        <v>0</v>
      </c>
      <c r="CA333">
        <v>0</v>
      </c>
      <c r="CB333">
        <v>0</v>
      </c>
      <c r="CC333">
        <v>0</v>
      </c>
      <c r="CD333">
        <v>0</v>
      </c>
      <c r="CE333">
        <v>0</v>
      </c>
      <c r="CF333">
        <v>0</v>
      </c>
      <c r="CG333">
        <v>0</v>
      </c>
      <c r="CH333">
        <v>0</v>
      </c>
      <c r="CI333">
        <v>0</v>
      </c>
      <c r="CJ333">
        <v>0</v>
      </c>
      <c r="CK333">
        <v>0</v>
      </c>
      <c r="CL333">
        <v>0</v>
      </c>
      <c r="CM333">
        <v>0</v>
      </c>
      <c r="CN333">
        <v>0</v>
      </c>
      <c r="CO333">
        <v>0</v>
      </c>
      <c r="CP333">
        <v>0</v>
      </c>
      <c r="CQ333">
        <v>0</v>
      </c>
      <c r="CR333">
        <v>0</v>
      </c>
      <c r="CS333">
        <v>0</v>
      </c>
      <c r="CT333">
        <v>0</v>
      </c>
      <c r="CU333">
        <v>0</v>
      </c>
      <c r="CV333">
        <v>0</v>
      </c>
      <c r="CW333">
        <v>0</v>
      </c>
      <c r="CX333">
        <v>0</v>
      </c>
      <c r="CY333">
        <v>0</v>
      </c>
      <c r="CZ333">
        <v>0</v>
      </c>
      <c r="DA333">
        <v>0</v>
      </c>
    </row>
    <row r="334" spans="1:105" x14ac:dyDescent="0.25">
      <c r="A334">
        <v>324</v>
      </c>
      <c r="E334">
        <v>149892</v>
      </c>
      <c r="F334">
        <v>10000</v>
      </c>
      <c r="G334" s="10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  <c r="CA334">
        <v>0</v>
      </c>
      <c r="CB334">
        <v>0</v>
      </c>
      <c r="CC334">
        <v>0</v>
      </c>
      <c r="CD334">
        <v>0</v>
      </c>
      <c r="CE334">
        <v>0</v>
      </c>
      <c r="CF334">
        <v>0</v>
      </c>
      <c r="CG334">
        <v>0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>
        <v>0</v>
      </c>
      <c r="CQ334">
        <v>0</v>
      </c>
      <c r="CR334">
        <v>0</v>
      </c>
      <c r="CS334">
        <v>0</v>
      </c>
      <c r="CT334">
        <v>0</v>
      </c>
      <c r="CU334">
        <v>0</v>
      </c>
      <c r="CV334">
        <v>0</v>
      </c>
      <c r="CW334">
        <v>0</v>
      </c>
      <c r="CX334">
        <v>0</v>
      </c>
      <c r="CY334">
        <v>0</v>
      </c>
      <c r="CZ334">
        <v>0</v>
      </c>
      <c r="DA334">
        <v>0</v>
      </c>
    </row>
    <row r="335" spans="1:105" x14ac:dyDescent="0.25">
      <c r="A335">
        <v>325</v>
      </c>
      <c r="E335">
        <v>150243</v>
      </c>
      <c r="F335">
        <v>10000</v>
      </c>
      <c r="G335" s="10">
        <v>0</v>
      </c>
      <c r="H335">
        <v>1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BX335">
        <v>0</v>
      </c>
      <c r="BY335">
        <v>0</v>
      </c>
      <c r="BZ335">
        <v>0</v>
      </c>
      <c r="CA335">
        <v>0</v>
      </c>
      <c r="CB335">
        <v>0</v>
      </c>
      <c r="CC335">
        <v>0</v>
      </c>
      <c r="CD335">
        <v>0</v>
      </c>
      <c r="CE335">
        <v>0</v>
      </c>
      <c r="CF335">
        <v>0</v>
      </c>
      <c r="CG335">
        <v>0</v>
      </c>
      <c r="CH335">
        <v>0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P335">
        <v>0</v>
      </c>
      <c r="CQ335">
        <v>0</v>
      </c>
      <c r="CR335">
        <v>0</v>
      </c>
      <c r="CS335">
        <v>0</v>
      </c>
      <c r="CT335">
        <v>0</v>
      </c>
      <c r="CU335">
        <v>0</v>
      </c>
      <c r="CV335">
        <v>0</v>
      </c>
      <c r="CW335">
        <v>0</v>
      </c>
      <c r="CX335">
        <v>0</v>
      </c>
      <c r="CY335">
        <v>0</v>
      </c>
      <c r="CZ335">
        <v>0</v>
      </c>
      <c r="DA335">
        <v>0</v>
      </c>
    </row>
    <row r="336" spans="1:105" x14ac:dyDescent="0.25">
      <c r="A336">
        <v>326</v>
      </c>
      <c r="E336">
        <v>150112</v>
      </c>
      <c r="F336">
        <v>10000</v>
      </c>
      <c r="G336" s="10">
        <v>0</v>
      </c>
      <c r="H336">
        <v>1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  <c r="CA336">
        <v>0</v>
      </c>
      <c r="CB336">
        <v>0</v>
      </c>
      <c r="CC336">
        <v>0</v>
      </c>
      <c r="CD336">
        <v>0</v>
      </c>
      <c r="CE336">
        <v>0</v>
      </c>
      <c r="CF336">
        <v>0</v>
      </c>
      <c r="CG336">
        <v>0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>
        <v>0</v>
      </c>
      <c r="CQ336">
        <v>0</v>
      </c>
      <c r="CR336">
        <v>0</v>
      </c>
      <c r="CS336">
        <v>0</v>
      </c>
      <c r="CT336">
        <v>0</v>
      </c>
      <c r="CU336">
        <v>0</v>
      </c>
      <c r="CV336">
        <v>0</v>
      </c>
      <c r="CW336">
        <v>0</v>
      </c>
      <c r="CX336">
        <v>0</v>
      </c>
      <c r="CY336">
        <v>0</v>
      </c>
      <c r="CZ336">
        <v>0</v>
      </c>
      <c r="DA336">
        <v>0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c48d4b4-70d5-4af8-abb5-fd9430fb1607">WZRRAZ6CE7PE-35-392</_dlc_DocId>
    <_dlc_DocIdUrl xmlns="3c48d4b4-70d5-4af8-abb5-fd9430fb1607">
      <Url>http://tfs02/sites/PST/E-Prime/_layouts/15/DocIdRedir.aspx?ID=WZRRAZ6CE7PE-35-392</Url>
      <Description>WZRRAZ6CE7PE-35-392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979EA45C249844B5DDCF4DC3D80626" ma:contentTypeVersion="1" ma:contentTypeDescription="Create a new document." ma:contentTypeScope="" ma:versionID="16b99dae70d7c9bb3ebaf6548767432e">
  <xsd:schema xmlns:xsd="http://www.w3.org/2001/XMLSchema" xmlns:xs="http://www.w3.org/2001/XMLSchema" xmlns:p="http://schemas.microsoft.com/office/2006/metadata/properties" xmlns:ns2="3c48d4b4-70d5-4af8-abb5-fd9430fb1607" targetNamespace="http://schemas.microsoft.com/office/2006/metadata/properties" ma:root="true" ma:fieldsID="ddd9623a8eb4db72f4a2725ada0ab68d" ns2:_="">
    <xsd:import namespace="3c48d4b4-70d5-4af8-abb5-fd9430fb16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8d4b4-70d5-4af8-abb5-fd9430fb160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17B964-2AFF-4396-984B-845D4DCAE0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B28561C-8C53-4E5F-95FB-86AFB2BBAD87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3c48d4b4-70d5-4af8-abb5-fd9430fb160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4EF43D-D659-4445-9026-0DDA11CC41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FF3A26-4920-41C4-9B14-C8D0FD876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48d4b4-70d5-4af8-abb5-fd9430fb16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Example-SessionX</vt:lpstr>
    </vt:vector>
  </TitlesOfParts>
  <Company>PST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Cernicky</dc:creator>
  <cp:lastModifiedBy>showadmin</cp:lastModifiedBy>
  <dcterms:created xsi:type="dcterms:W3CDTF">2013-10-15T01:13:46Z</dcterms:created>
  <dcterms:modified xsi:type="dcterms:W3CDTF">2020-03-11T19:32:38Z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0x010100BD979EA45C249844B5DDCF4DC3D80626</vt:lpwstr>
  </property>
  <property fmtid="{D5CDD505-2E9C-101B-9397-08002B2CF9AE}" pid="3" name="_dlc_DocIdItemGuid">
    <vt:lpwstr>a029aa4a-059e-4884-99da-1b8c3b4d3fec</vt:lpwstr>
  </property>
</Properties>
</file>